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35" tabRatio="872" activeTab="0"/>
  </bookViews>
  <sheets>
    <sheet name="List Of Tables" sheetId="1" r:id="rId1"/>
    <sheet name="Table 1" sheetId="2" r:id="rId2"/>
    <sheet name="Table 2-3" sheetId="3" r:id="rId3"/>
    <sheet name="Table 4" sheetId="4" r:id="rId4"/>
    <sheet name="Table 5" sheetId="5" r:id="rId5"/>
    <sheet name="Table 6" sheetId="6" r:id="rId6"/>
    <sheet name="Table 7-8 " sheetId="7" r:id="rId7"/>
    <sheet name="Table 9" sheetId="8" r:id="rId8"/>
    <sheet name="Table10" sheetId="9" r:id="rId9"/>
    <sheet name="Table 11" sheetId="10" r:id="rId10"/>
    <sheet name="Table 12-13" sheetId="11" r:id="rId11"/>
    <sheet name="Table 14" sheetId="12" r:id="rId12"/>
    <sheet name="Table15" sheetId="13" r:id="rId13"/>
    <sheet name="Table 16 " sheetId="14" r:id="rId14"/>
    <sheet name="Table17-18" sheetId="15" r:id="rId15"/>
    <sheet name="Table 19-20" sheetId="16" r:id="rId16"/>
    <sheet name="Table 21" sheetId="17" r:id="rId17"/>
  </sheets>
  <definedNames>
    <definedName name="_Toc6214303" localSheetId="1">'Table 1'!$A$1</definedName>
    <definedName name="_xlnm.Print_Area" localSheetId="0">'List Of Tables'!$A$1:$C$30</definedName>
    <definedName name="_xlnm.Print_Area" localSheetId="9">'Table 11'!$A$1:$F$23</definedName>
    <definedName name="_xlnm.Print_Area" localSheetId="15">'Table 19-20'!$A$1:$I$24</definedName>
    <definedName name="_xlnm.Print_Area" localSheetId="16">'Table 21'!$A$1:$F$9</definedName>
    <definedName name="_xlnm.Print_Area" localSheetId="2">'Table 2-3'!$A$1:$H$39</definedName>
    <definedName name="_xlnm.Print_Area" localSheetId="5">'Table 6'!$A$1:$I$11</definedName>
    <definedName name="_xlnm.Print_Area" localSheetId="8">'Table10'!$A$1:$H$27</definedName>
    <definedName name="_xlnm.Print_Titles" localSheetId="9">'Table 11'!$1:$2</definedName>
    <definedName name="_xlnm.Print_Titles" localSheetId="3">'Table 4'!$1:$4</definedName>
  </definedNames>
  <calcPr fullCalcOnLoad="1"/>
</workbook>
</file>

<file path=xl/sharedStrings.xml><?xml version="1.0" encoding="utf-8"?>
<sst xmlns="http://schemas.openxmlformats.org/spreadsheetml/2006/main" count="476" uniqueCount="226">
  <si>
    <t>Professional, scientific and technical activities</t>
  </si>
  <si>
    <t>Administrative and support service activities</t>
  </si>
  <si>
    <t>Public administration and defence</t>
  </si>
  <si>
    <t>Education</t>
  </si>
  <si>
    <t>Human health and social work activities</t>
  </si>
  <si>
    <t>Arts, entertainment and recreation</t>
  </si>
  <si>
    <t>Other service activities</t>
  </si>
  <si>
    <t>Activities of households as employers</t>
  </si>
  <si>
    <t>Activities of extraterritorial organizations and bodies</t>
  </si>
  <si>
    <t>Total</t>
  </si>
  <si>
    <t>Labour force status</t>
  </si>
  <si>
    <t>Labour force</t>
  </si>
  <si>
    <t>Employed</t>
  </si>
  <si>
    <t>Unemployed</t>
  </si>
  <si>
    <t>Outside labour force</t>
  </si>
  <si>
    <t>Employed population</t>
  </si>
  <si>
    <t>Professionals</t>
  </si>
  <si>
    <t>Agriculture, forestry and fishing</t>
  </si>
  <si>
    <t>Mining and quarrying</t>
  </si>
  <si>
    <t>Population 16 yrs and over</t>
  </si>
  <si>
    <t>Manufacturing</t>
  </si>
  <si>
    <t>Electricity, gas, steam and air conditioning supply</t>
  </si>
  <si>
    <t>Water supply, sewerage and waste management</t>
  </si>
  <si>
    <t>Construction</t>
  </si>
  <si>
    <t>Wholesale, retail trade, repair of motor vehicles, motorcylces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</si>
  <si>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</si>
  <si>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</si>
  <si>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</si>
  <si>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</si>
  <si>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</si>
  <si>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Male</t>
  </si>
  <si>
    <t>Female</t>
  </si>
  <si>
    <t>Urban</t>
  </si>
  <si>
    <t>Rural</t>
  </si>
  <si>
    <t>Male</t>
  </si>
  <si>
    <t>Female</t>
  </si>
  <si>
    <t>Rural</t>
  </si>
  <si>
    <t>Urban</t>
  </si>
  <si>
    <t>Service and sales workers</t>
  </si>
  <si>
    <t>20-24 yrs</t>
  </si>
  <si>
    <t>25-29 yrs</t>
  </si>
  <si>
    <t>35- 39 yrs</t>
  </si>
  <si>
    <t>40-44 yrs</t>
  </si>
  <si>
    <t>45-49 yrs</t>
  </si>
  <si>
    <t>50-54 yrs</t>
  </si>
  <si>
    <t>55-59 yrs</t>
  </si>
  <si>
    <t>60-64 yrs</t>
  </si>
  <si>
    <t>65-69 yrs</t>
  </si>
  <si>
    <t>70-74 yrs</t>
  </si>
  <si>
    <t>75+</t>
  </si>
  <si>
    <t>Elementary occupations</t>
  </si>
  <si>
    <t>Craft and related trades workers</t>
  </si>
  <si>
    <t>30-34 yrs</t>
  </si>
  <si>
    <t>Sex</t>
  </si>
  <si>
    <t>Area of residence</t>
  </si>
  <si>
    <t>Rwanda</t>
  </si>
  <si>
    <t>Primary</t>
  </si>
  <si>
    <t>Upper secondary</t>
  </si>
  <si>
    <t>Employed population 16+</t>
  </si>
  <si>
    <t>Employee,Paid apprentice/intern</t>
  </si>
  <si>
    <t>Employer</t>
  </si>
  <si>
    <t>None</t>
  </si>
  <si>
    <t>Living together</t>
  </si>
  <si>
    <t>Outside Labour Force</t>
  </si>
  <si>
    <t>agriculture</t>
  </si>
  <si>
    <t xml:space="preserve"> in subsistence </t>
  </si>
  <si>
    <t>Area of Residence</t>
  </si>
  <si>
    <t>Population and household characteristics</t>
  </si>
  <si>
    <t>Labour force participation</t>
  </si>
  <si>
    <t>Employment</t>
  </si>
  <si>
    <t>LIST OF TABLES</t>
  </si>
  <si>
    <t>3 –  less than 6 months</t>
  </si>
  <si>
    <t>1 –  less than 2 years</t>
  </si>
  <si>
    <t>6 –  less than 12 months</t>
  </si>
  <si>
    <t>2 years or more</t>
  </si>
  <si>
    <t>16-19 yrs</t>
  </si>
  <si>
    <t>41-48 hours</t>
  </si>
  <si>
    <t>62-79 hours</t>
  </si>
  <si>
    <t>80 hours+</t>
  </si>
  <si>
    <t>35-40 hours</t>
  </si>
  <si>
    <t>49-61 hours</t>
  </si>
  <si>
    <t>less than 24 hours</t>
  </si>
  <si>
    <t>25-34 hours</t>
  </si>
  <si>
    <t>20-24 yrs</t>
  </si>
  <si>
    <t>25-30 yrs</t>
  </si>
  <si>
    <t>Own-account worker</t>
  </si>
  <si>
    <t>Member of cooperative</t>
  </si>
  <si>
    <t>Contributing family worker</t>
  </si>
  <si>
    <t xml:space="preserve">Youth employment and unemployment </t>
  </si>
  <si>
    <t>Labour underutilisation</t>
  </si>
  <si>
    <t>Registering with or contacting public or private employment services</t>
  </si>
  <si>
    <t>Placing or answering newspaper or online job advertisements</t>
  </si>
  <si>
    <t>16-24 yrs</t>
  </si>
  <si>
    <t>25-34 yrs</t>
  </si>
  <si>
    <t>35-54 yrs</t>
  </si>
  <si>
    <t>55-64 yrs</t>
  </si>
  <si>
    <t>Total</t>
  </si>
  <si>
    <t>Male</t>
  </si>
  <si>
    <t>Female</t>
  </si>
  <si>
    <t>Urban</t>
  </si>
  <si>
    <t>Rural</t>
  </si>
  <si>
    <t>Lower secondary</t>
  </si>
  <si>
    <t>University</t>
  </si>
  <si>
    <t>65+ yrs</t>
  </si>
  <si>
    <t>Arranging for financial ressources,applying for permits,licences</t>
  </si>
  <si>
    <t>Looking for land,premises,machinery,supplies,farming inputs</t>
  </si>
  <si>
    <t>Seeking the assistance of friends,relatives or other types of intermediaries</t>
  </si>
  <si>
    <t>Applying to employers directly,checking at worksites,farms,factory gates,markets</t>
  </si>
  <si>
    <t>Placing and updating resumes on professional or social networking sites online</t>
  </si>
  <si>
    <t>Managers</t>
  </si>
  <si>
    <t>Household size</t>
  </si>
  <si>
    <t>Total number households</t>
  </si>
  <si>
    <t>10+</t>
  </si>
  <si>
    <t xml:space="preserve"> </t>
  </si>
  <si>
    <t>Married</t>
  </si>
  <si>
    <t>Divorced/separeted</t>
  </si>
  <si>
    <t>Single</t>
  </si>
  <si>
    <t>Widow/widower</t>
  </si>
  <si>
    <t>Technicians and associate professionals</t>
  </si>
  <si>
    <t>Clerical support workers</t>
  </si>
  <si>
    <t>Young not in employment nor in education (16-30 yrs)</t>
  </si>
  <si>
    <t>age group</t>
  </si>
  <si>
    <t>Unemployed population 16+</t>
  </si>
  <si>
    <t>Population 16 years old and over</t>
  </si>
  <si>
    <t>- Employed</t>
  </si>
  <si>
    <t>- Unemployed</t>
  </si>
  <si>
    <t>Labour underutilization</t>
  </si>
  <si>
    <t>- Time-related underemployed</t>
  </si>
  <si>
    <t>- Potential labour force</t>
  </si>
  <si>
    <t>Population</t>
  </si>
  <si>
    <t>0-4 yrs</t>
  </si>
  <si>
    <t>5-9 yrs</t>
  </si>
  <si>
    <t>10-14 yrs</t>
  </si>
  <si>
    <t>15-19 yrs</t>
  </si>
  <si>
    <t>25-29 yrs</t>
  </si>
  <si>
    <t>30-34 yrs</t>
  </si>
  <si>
    <t>35- 39 yrs</t>
  </si>
  <si>
    <t>40-44 yrs</t>
  </si>
  <si>
    <t>45-49 yrs</t>
  </si>
  <si>
    <t>50-54 yrs</t>
  </si>
  <si>
    <t>55-59 yrs</t>
  </si>
  <si>
    <t>60-64 yrs</t>
  </si>
  <si>
    <t>65-69 yrs</t>
  </si>
  <si>
    <t>70-74 yrs</t>
  </si>
  <si>
    <t>75+</t>
  </si>
  <si>
    <t>0 –  less than 3 months</t>
  </si>
  <si>
    <t>Unemployed population who looked for a job</t>
  </si>
  <si>
    <t>Less than 3 months</t>
  </si>
  <si>
    <t>Less than 6 months</t>
  </si>
  <si>
    <t>Less than 12 months</t>
  </si>
  <si>
    <t>1 year to less than 2 years</t>
  </si>
  <si>
    <t>2 years and above</t>
  </si>
  <si>
    <t>Median monthly earnings at main job</t>
  </si>
  <si>
    <t>Labour force participation rate(%)</t>
  </si>
  <si>
    <t>Employment-to-population ratio(%)</t>
  </si>
  <si>
    <t>Time related underemployment rate(%)</t>
  </si>
  <si>
    <t>LU1 - Unemployment rate(%)</t>
  </si>
  <si>
    <t>LU2 - Combined rate of unemployment and time-related underemployment(%)</t>
  </si>
  <si>
    <t>LU3 - Combined rate of unemployment and potential labour force(%)</t>
  </si>
  <si>
    <t>LU4 - Composite measure of labour underutilization(%)</t>
  </si>
  <si>
    <t>Youth unemployment rate (16-30 yrs)(%)</t>
  </si>
  <si>
    <t>Occupation group (ISCO High level)</t>
  </si>
  <si>
    <t>Head of household</t>
  </si>
  <si>
    <t>Participated in  subsistence agriculture</t>
  </si>
  <si>
    <t>Total Population 16 yrs and over</t>
  </si>
  <si>
    <t>Male Pop. 16+ yrs</t>
  </si>
  <si>
    <t>Female Pop. 16+ yrs</t>
  </si>
  <si>
    <t>Urban Pop. 16+ yrs</t>
  </si>
  <si>
    <t>Rural Pop. 16+ yrs</t>
  </si>
  <si>
    <t>Not participated</t>
  </si>
  <si>
    <t xml:space="preserve">Participated in </t>
  </si>
  <si>
    <t>Not participated in subsistence agriculture</t>
  </si>
  <si>
    <t xml:space="preserve">subsistence </t>
  </si>
  <si>
    <t>Age Group</t>
  </si>
  <si>
    <t>16-30 yrs</t>
  </si>
  <si>
    <t>Residence area</t>
  </si>
  <si>
    <t>Labour force highlights</t>
  </si>
  <si>
    <t>Services</t>
  </si>
  <si>
    <t>Skilled agricultural, forestry and fishery workers</t>
  </si>
  <si>
    <t>Participated in subsistence agriculture</t>
  </si>
  <si>
    <t>Labour force participation rate (%)</t>
  </si>
  <si>
    <t>Employment-population ratio (%)</t>
  </si>
  <si>
    <t>Unemployment rate (%)</t>
  </si>
  <si>
    <t>Plant and machine operators and assemblers</t>
  </si>
  <si>
    <t>Youth Unemployed (16-30 yrs)</t>
  </si>
  <si>
    <t>Youth Population (16-30yrs)</t>
  </si>
  <si>
    <t>Lower_secondary</t>
  </si>
  <si>
    <t>Upper_secondary</t>
  </si>
  <si>
    <t>Humanity and art</t>
  </si>
  <si>
    <t>Social Science busine</t>
  </si>
  <si>
    <t>Science</t>
  </si>
  <si>
    <t>Agriculture</t>
  </si>
  <si>
    <t>Health and welfare</t>
  </si>
  <si>
    <t>Field of Education</t>
  </si>
  <si>
    <t>Educational attainment</t>
  </si>
  <si>
    <t>Engineering, manufacturing</t>
  </si>
  <si>
    <t>Number of responses per  search method</t>
  </si>
  <si>
    <t>General education</t>
  </si>
  <si>
    <t>Residential area</t>
  </si>
  <si>
    <t>Marital status</t>
  </si>
  <si>
    <t>Residencial area</t>
  </si>
  <si>
    <t>TableB.4: Population 16 years old and over by labour force status, sex, age group, and urban/rural area, Feb-2020 (Q1)</t>
  </si>
  <si>
    <t>TableB.16:Youth not in employment and not currently in education or training by sex, age group, and urban/rural area, Feb-2020 (Q1)</t>
  </si>
  <si>
    <t>TableB.1: Summary labour force indicators, Feb-2020 (Q1)</t>
  </si>
  <si>
    <t>TableB.2: Population by sex, age group and urban/rural area, Feb-2020 (Q1)</t>
  </si>
  <si>
    <t>TableB.3: Households by household size, sex of head of household and urban/rural area, Feb-2020 (Q1)</t>
  </si>
  <si>
    <t>TableB.5:Population 16 years old and over by sex, level of educational attainment and urban/rural area, Feb-2020 (Q1)</t>
  </si>
  <si>
    <t>TableB.6: Population 16 years old and over by labour force status, sex, marital status, and urban/rural area, Feb-2020 (Q1)</t>
  </si>
  <si>
    <t>TableB.7:Employed population by sex, age group, and urban/rural area, Feb-2020 (Q1)</t>
  </si>
  <si>
    <t>TableB.8: Employed population by sex, occupation group, and urban/rural area, Feb-2020 (Q1)</t>
  </si>
  <si>
    <t>TableB.9: Employed population by sex, educational attainment, and urban/rural area, Feb-2020 (Q1)</t>
  </si>
  <si>
    <t>TableB.10:Employed population by sex, branch of economic activity, and urban/rural area, Feb-2020 (Q1)</t>
  </si>
  <si>
    <t>TableB.11: Educational attainement and field of Education by Labour market status, Feb-2020 (Q1)</t>
  </si>
  <si>
    <t>TableB.12: Employed population by sex, status in employment, and urban/rural area, Feb-2020 (Q1)</t>
  </si>
  <si>
    <t>TableB.13: Employed population by sex, hours usually worked per week at all jobs, and urban/rural area, Feb-2020 (Q1)</t>
  </si>
  <si>
    <t>TableB.14: Youth  Population by sex, and residential area, Feb-2020 (Q1)</t>
  </si>
  <si>
    <t>TableB.15:. Youth Unemployed by sex, duration of seeking employment, and urban/rural area, Feb-2020 (Q1)</t>
  </si>
  <si>
    <t>TableB.17:Unemployed population by sex, broad age group and urban/rural area, Feb-2020 (Q1)</t>
  </si>
  <si>
    <t>TableB.18: Unemployed population by sex, level of educational, and urban/rural area, Feb-2020 (Q1)</t>
  </si>
  <si>
    <t>TableB.19A: Unemployed population(who looked for a job) by sex,method of seeking employment, and urban/rural area, Feb-2020 (Q1)</t>
  </si>
  <si>
    <t>TableB.20: Unemployed population(who looked for a job) by sex, duration of seeking employment, and urban/rural area, Feb-2020 (Q1)</t>
  </si>
  <si>
    <t>TableB.21: Time related under employment by age group sex and area of residence, Feb-2020 (Q1)</t>
  </si>
  <si>
    <t>26,000</t>
  </si>
  <si>
    <t>20,800</t>
  </si>
  <si>
    <t>30,000</t>
  </si>
  <si>
    <t>60,000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</si>
</sst>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  <numFmt numFmtId="165" formatCode="_(* #,##0_);_(* \(#,##0\);_(* &quot;-&quot;??_);_(@_)"/>
    <numFmt numFmtId="166" formatCode="0.0"/>
    <numFmt numFmtId="167" formatCode="#,##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Cambria"/>
      <family val="1"/>
    </font>
    <font>
      <sz val="12"/>
      <name val="Cambria"/>
      <family val="1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22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color indexed="10"/>
      <name val="Cambria"/>
      <family val="1"/>
    </font>
    <font>
      <sz val="12"/>
      <color indexed="10"/>
      <name val="Arial Narrow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10"/>
      <color indexed="22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rgb="FFFF0000"/>
      <name val="Cambria"/>
      <family val="1"/>
    </font>
    <font>
      <sz val="12"/>
      <color rgb="FFFF0000"/>
      <name val="Arial Narrow"/>
      <family val="2"/>
    </font>
    <font>
      <b/>
      <sz val="1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51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165" fontId="1" fillId="0" borderId="0" xfId="42" applyNumberFormat="1" applyFont="1" applyBorder="1" applyAlignment="1">
      <alignment horizontal="right" vertical="top"/>
    </xf>
    <xf numFmtId="0" fontId="31" fillId="33" borderId="0" xfId="0" applyFont="1" applyFill="1" applyAlignment="1">
      <alignment horizontal="center"/>
    </xf>
    <xf numFmtId="0" fontId="56" fillId="0" borderId="0" xfId="0" applyFont="1" applyAlignment="1">
      <alignment/>
    </xf>
    <xf numFmtId="0" fontId="7" fillId="0" borderId="10" xfId="0" applyFont="1" applyBorder="1" applyAlignment="1">
      <alignment horizontal="left" vertical="center"/>
    </xf>
    <xf numFmtId="0" fontId="0" fillId="33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Alignment="1">
      <alignment/>
    </xf>
    <xf numFmtId="0" fontId="58" fillId="0" borderId="0" xfId="0" applyFont="1" applyAlignment="1">
      <alignment/>
    </xf>
    <xf numFmtId="0" fontId="58" fillId="33" borderId="0" xfId="0" applyFont="1" applyFill="1" applyBorder="1" applyAlignment="1">
      <alignment horizontal="center"/>
    </xf>
    <xf numFmtId="0" fontId="58" fillId="33" borderId="0" xfId="0" applyFont="1" applyFill="1" applyBorder="1" applyAlignment="1">
      <alignment/>
    </xf>
    <xf numFmtId="0" fontId="58" fillId="34" borderId="0" xfId="0" applyFont="1" applyFill="1" applyAlignment="1">
      <alignment/>
    </xf>
    <xf numFmtId="0" fontId="9" fillId="0" borderId="0" xfId="52" applyFont="1" applyBorder="1" applyAlignment="1">
      <alignment horizontal="center"/>
    </xf>
    <xf numFmtId="0" fontId="2" fillId="0" borderId="0" xfId="0" applyFont="1" applyAlignment="1">
      <alignment/>
    </xf>
    <xf numFmtId="0" fontId="7" fillId="35" borderId="0" xfId="57" applyFont="1" applyFill="1" applyBorder="1" applyAlignment="1">
      <alignment horizontal="left"/>
      <protection/>
    </xf>
    <xf numFmtId="0" fontId="9" fillId="0" borderId="0" xfId="0" applyFont="1" applyBorder="1" applyAlignment="1">
      <alignment horizontal="center"/>
    </xf>
    <xf numFmtId="0" fontId="8" fillId="0" borderId="0" xfId="57" applyFont="1" applyFill="1" applyBorder="1" applyAlignment="1">
      <alignment horizontal="left"/>
      <protection/>
    </xf>
    <xf numFmtId="0" fontId="10" fillId="35" borderId="0" xfId="57" applyFont="1" applyFill="1" applyBorder="1" applyAlignment="1">
      <alignment horizontal="center"/>
      <protection/>
    </xf>
    <xf numFmtId="0" fontId="8" fillId="0" borderId="0" xfId="57" applyFont="1" applyFill="1" applyBorder="1" applyAlignment="1">
      <alignment horizontal="left" vertical="center"/>
      <protection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12" fillId="0" borderId="0" xfId="0" applyFont="1" applyAlignment="1">
      <alignment/>
    </xf>
    <xf numFmtId="0" fontId="33" fillId="0" borderId="10" xfId="57" applyFont="1" applyFill="1" applyBorder="1" applyAlignment="1">
      <alignment horizontal="left"/>
      <protection/>
    </xf>
    <xf numFmtId="0" fontId="7" fillId="35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7" fillId="35" borderId="0" xfId="57" applyFont="1" applyFill="1" applyBorder="1" applyAlignment="1">
      <alignment horizontal="center"/>
      <protection/>
    </xf>
    <xf numFmtId="164" fontId="6" fillId="0" borderId="0" xfId="59" applyNumberFormat="1" applyFont="1" applyBorder="1" applyAlignment="1">
      <alignment horizontal="right" vertical="top"/>
      <protection/>
    </xf>
    <xf numFmtId="3" fontId="58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34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36" borderId="0" xfId="0" applyFont="1" applyFill="1" applyAlignment="1">
      <alignment/>
    </xf>
    <xf numFmtId="0" fontId="5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164" fontId="0" fillId="0" borderId="0" xfId="0" applyNumberFormat="1" applyFont="1" applyAlignment="1">
      <alignment/>
    </xf>
    <xf numFmtId="165" fontId="12" fillId="0" borderId="0" xfId="42" applyNumberFormat="1" applyFont="1" applyBorder="1" applyAlignment="1">
      <alignment horizontal="right" vertical="top"/>
    </xf>
    <xf numFmtId="37" fontId="1" fillId="0" borderId="0" xfId="42" applyNumberFormat="1" applyFont="1" applyBorder="1" applyAlignment="1">
      <alignment horizontal="right" vertical="top"/>
    </xf>
    <xf numFmtId="165" fontId="0" fillId="33" borderId="0" xfId="42" applyNumberFormat="1" applyFont="1" applyFill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Fill="1" applyBorder="1" applyAlignment="1">
      <alignment/>
    </xf>
    <xf numFmtId="37" fontId="12" fillId="0" borderId="0" xfId="42" applyNumberFormat="1" applyFont="1" applyBorder="1" applyAlignment="1">
      <alignment horizontal="right" vertical="top"/>
    </xf>
    <xf numFmtId="165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3" fontId="0" fillId="37" borderId="0" xfId="0" applyNumberFormat="1" applyFont="1" applyFill="1" applyAlignment="1">
      <alignment/>
    </xf>
    <xf numFmtId="165" fontId="58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43" fontId="0" fillId="0" borderId="0" xfId="0" applyNumberFormat="1" applyFont="1" applyAlignment="1">
      <alignment/>
    </xf>
    <xf numFmtId="165" fontId="0" fillId="0" borderId="0" xfId="42" applyNumberFormat="1" applyFont="1" applyAlignment="1">
      <alignment/>
    </xf>
    <xf numFmtId="164" fontId="6" fillId="0" borderId="0" xfId="60" applyNumberFormat="1" applyFont="1" applyFill="1" applyBorder="1" applyAlignment="1">
      <alignment horizontal="right" vertical="top"/>
      <protection/>
    </xf>
    <xf numFmtId="164" fontId="14" fillId="0" borderId="0" xfId="63" applyNumberFormat="1" applyFont="1" applyBorder="1" applyAlignment="1">
      <alignment horizontal="right" vertical="top"/>
      <protection/>
    </xf>
    <xf numFmtId="164" fontId="6" fillId="0" borderId="0" xfId="63" applyNumberFormat="1" applyFont="1" applyBorder="1" applyAlignment="1">
      <alignment horizontal="right" vertical="top"/>
      <protection/>
    </xf>
    <xf numFmtId="0" fontId="56" fillId="0" borderId="0" xfId="0" applyFont="1" applyAlignment="1">
      <alignment horizontal="right"/>
    </xf>
    <xf numFmtId="0" fontId="33" fillId="0" borderId="0" xfId="0" applyFont="1" applyAlignment="1">
      <alignment/>
    </xf>
    <xf numFmtId="0" fontId="60" fillId="21" borderId="0" xfId="0" applyFont="1" applyFill="1" applyBorder="1" applyAlignment="1">
      <alignment horizontal="center"/>
    </xf>
    <xf numFmtId="0" fontId="61" fillId="21" borderId="0" xfId="57" applyFont="1" applyFill="1" applyBorder="1" applyAlignment="1">
      <alignment horizontal="left" vertical="center"/>
      <protection/>
    </xf>
    <xf numFmtId="0" fontId="57" fillId="21" borderId="0" xfId="0" applyFont="1" applyFill="1" applyAlignment="1">
      <alignment/>
    </xf>
    <xf numFmtId="0" fontId="10" fillId="0" borderId="0" xfId="57" applyFont="1" applyFill="1" applyBorder="1" applyAlignment="1">
      <alignment horizontal="center"/>
      <protection/>
    </xf>
    <xf numFmtId="43" fontId="14" fillId="0" borderId="0" xfId="42" applyFont="1" applyBorder="1" applyAlignment="1">
      <alignment horizontal="right" vertical="top"/>
    </xf>
    <xf numFmtId="165" fontId="0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167" fontId="0" fillId="0" borderId="0" xfId="0" applyNumberFormat="1" applyAlignment="1">
      <alignment/>
    </xf>
    <xf numFmtId="3" fontId="13" fillId="0" borderId="0" xfId="42" applyNumberFormat="1" applyFont="1" applyAlignment="1">
      <alignment/>
    </xf>
    <xf numFmtId="3" fontId="0" fillId="0" borderId="0" xfId="42" applyNumberFormat="1" applyFont="1" applyAlignment="1">
      <alignment/>
    </xf>
    <xf numFmtId="3" fontId="58" fillId="0" borderId="0" xfId="42" applyNumberFormat="1" applyFont="1" applyAlignment="1">
      <alignment/>
    </xf>
    <xf numFmtId="3" fontId="0" fillId="34" borderId="0" xfId="42" applyNumberFormat="1" applyFont="1" applyFill="1" applyBorder="1" applyAlignment="1">
      <alignment/>
    </xf>
    <xf numFmtId="3" fontId="1" fillId="34" borderId="0" xfId="42" applyNumberFormat="1" applyFont="1" applyFill="1" applyBorder="1" applyAlignment="1">
      <alignment horizontal="right" vertical="top"/>
    </xf>
    <xf numFmtId="37" fontId="37" fillId="0" borderId="0" xfId="42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center" wrapText="1"/>
    </xf>
    <xf numFmtId="165" fontId="0" fillId="33" borderId="0" xfId="0" applyNumberFormat="1" applyFont="1" applyFill="1" applyBorder="1" applyAlignment="1">
      <alignment/>
    </xf>
    <xf numFmtId="0" fontId="0" fillId="0" borderId="11" xfId="0" applyBorder="1" applyAlignment="1">
      <alignment/>
    </xf>
    <xf numFmtId="165" fontId="0" fillId="0" borderId="11" xfId="42" applyNumberFormat="1" applyFont="1" applyBorder="1" applyAlignment="1">
      <alignment/>
    </xf>
    <xf numFmtId="165" fontId="1" fillId="0" borderId="11" xfId="42" applyNumberFormat="1" applyFont="1" applyBorder="1" applyAlignment="1">
      <alignment horizontal="right" vertical="top"/>
    </xf>
    <xf numFmtId="0" fontId="0" fillId="33" borderId="11" xfId="0" applyFill="1" applyBorder="1" applyAlignment="1">
      <alignment/>
    </xf>
    <xf numFmtId="166" fontId="0" fillId="0" borderId="11" xfId="0" applyNumberFormat="1" applyFont="1" applyBorder="1" applyAlignment="1">
      <alignment/>
    </xf>
    <xf numFmtId="0" fontId="0" fillId="0" borderId="11" xfId="0" applyBorder="1" applyAlignment="1">
      <alignment wrapText="1"/>
    </xf>
    <xf numFmtId="166" fontId="0" fillId="33" borderId="11" xfId="0" applyNumberFormat="1" applyFill="1" applyBorder="1" applyAlignment="1">
      <alignment/>
    </xf>
    <xf numFmtId="166" fontId="0" fillId="0" borderId="11" xfId="69" applyNumberFormat="1" applyFont="1" applyBorder="1" applyAlignment="1">
      <alignment/>
    </xf>
    <xf numFmtId="0" fontId="0" fillId="0" borderId="11" xfId="0" applyFill="1" applyBorder="1" applyAlignment="1">
      <alignment/>
    </xf>
    <xf numFmtId="165" fontId="0" fillId="0" borderId="11" xfId="0" applyNumberFormat="1" applyFont="1" applyFill="1" applyBorder="1" applyAlignment="1">
      <alignment horizontal="right"/>
    </xf>
    <xf numFmtId="0" fontId="58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65" fontId="56" fillId="0" borderId="11" xfId="42" applyNumberFormat="1" applyFont="1" applyBorder="1" applyAlignment="1">
      <alignment/>
    </xf>
    <xf numFmtId="165" fontId="12" fillId="0" borderId="11" xfId="42" applyNumberFormat="1" applyFont="1" applyBorder="1" applyAlignment="1">
      <alignment horizontal="right" vertical="top"/>
    </xf>
    <xf numFmtId="165" fontId="0" fillId="0" borderId="11" xfId="42" applyNumberFormat="1" applyFont="1" applyBorder="1" applyAlignment="1" quotePrefix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horizontal="right"/>
    </xf>
    <xf numFmtId="0" fontId="56" fillId="0" borderId="11" xfId="0" applyFont="1" applyBorder="1" applyAlignment="1">
      <alignment wrapText="1"/>
    </xf>
    <xf numFmtId="165" fontId="12" fillId="0" borderId="11" xfId="42" applyNumberFormat="1" applyFont="1" applyBorder="1" applyAlignment="1">
      <alignment horizontal="right"/>
    </xf>
    <xf numFmtId="165" fontId="56" fillId="0" borderId="11" xfId="42" applyNumberFormat="1" applyFont="1" applyBorder="1" applyAlignment="1">
      <alignment/>
    </xf>
    <xf numFmtId="166" fontId="34" fillId="0" borderId="11" xfId="69" applyNumberFormat="1" applyFont="1" applyBorder="1" applyAlignment="1">
      <alignment/>
    </xf>
    <xf numFmtId="166" fontId="34" fillId="0" borderId="11" xfId="0" applyNumberFormat="1" applyFont="1" applyBorder="1" applyAlignment="1">
      <alignment/>
    </xf>
    <xf numFmtId="0" fontId="6" fillId="0" borderId="11" xfId="61" applyFont="1" applyBorder="1" applyAlignment="1">
      <alignment horizontal="left" vertical="top" wrapText="1"/>
      <protection/>
    </xf>
    <xf numFmtId="166" fontId="37" fillId="0" borderId="11" xfId="69" applyNumberFormat="1" applyFont="1" applyBorder="1" applyAlignment="1">
      <alignment/>
    </xf>
    <xf numFmtId="166" fontId="37" fillId="0" borderId="11" xfId="0" applyNumberFormat="1" applyFont="1" applyBorder="1" applyAlignment="1">
      <alignment/>
    </xf>
    <xf numFmtId="0" fontId="56" fillId="0" borderId="11" xfId="0" applyFont="1" applyBorder="1" applyAlignment="1">
      <alignment/>
    </xf>
    <xf numFmtId="165" fontId="12" fillId="0" borderId="11" xfId="42" applyNumberFormat="1" applyFont="1" applyFill="1" applyBorder="1" applyAlignment="1">
      <alignment horizontal="right" vertical="top"/>
    </xf>
    <xf numFmtId="166" fontId="34" fillId="0" borderId="11" xfId="69" applyNumberFormat="1" applyFont="1" applyBorder="1" applyAlignment="1">
      <alignment/>
    </xf>
    <xf numFmtId="165" fontId="12" fillId="38" borderId="11" xfId="42" applyNumberFormat="1" applyFont="1" applyFill="1" applyBorder="1" applyAlignment="1">
      <alignment horizontal="right" vertical="top"/>
    </xf>
    <xf numFmtId="0" fontId="0" fillId="33" borderId="11" xfId="0" applyFont="1" applyFill="1" applyBorder="1" applyAlignment="1">
      <alignment horizontal="center"/>
    </xf>
    <xf numFmtId="0" fontId="12" fillId="0" borderId="11" xfId="58" applyFont="1" applyBorder="1" applyAlignment="1">
      <alignment horizontal="left" vertical="top" wrapText="1"/>
      <protection/>
    </xf>
    <xf numFmtId="0" fontId="1" fillId="0" borderId="11" xfId="66" applyFont="1" applyBorder="1" applyAlignment="1">
      <alignment horizontal="left" vertical="top" wrapText="1"/>
      <protection/>
    </xf>
    <xf numFmtId="165" fontId="12" fillId="0" borderId="12" xfId="42" applyNumberFormat="1" applyFont="1" applyBorder="1" applyAlignment="1">
      <alignment horizontal="right" vertical="top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165" fontId="12" fillId="0" borderId="11" xfId="42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166" fontId="37" fillId="0" borderId="11" xfId="0" applyNumberFormat="1" applyFont="1" applyBorder="1" applyAlignment="1">
      <alignment/>
    </xf>
    <xf numFmtId="0" fontId="0" fillId="0" borderId="11" xfId="0" applyBorder="1" applyAlignment="1" quotePrefix="1">
      <alignment/>
    </xf>
    <xf numFmtId="0" fontId="0" fillId="0" borderId="11" xfId="0" applyFont="1" applyBorder="1" applyAlignment="1" quotePrefix="1">
      <alignment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1" fontId="1" fillId="0" borderId="11" xfId="42" applyNumberFormat="1" applyFont="1" applyBorder="1" applyAlignment="1">
      <alignment horizontal="right" vertical="top"/>
    </xf>
    <xf numFmtId="165" fontId="0" fillId="36" borderId="15" xfId="42" applyNumberFormat="1" applyFont="1" applyFill="1" applyBorder="1" applyAlignment="1">
      <alignment horizontal="center"/>
    </xf>
    <xf numFmtId="165" fontId="0" fillId="36" borderId="10" xfId="42" applyNumberFormat="1" applyFont="1" applyFill="1" applyBorder="1" applyAlignment="1">
      <alignment horizontal="center"/>
    </xf>
    <xf numFmtId="165" fontId="0" fillId="36" borderId="16" xfId="42" applyNumberFormat="1" applyFont="1" applyFill="1" applyBorder="1" applyAlignment="1">
      <alignment horizontal="center"/>
    </xf>
    <xf numFmtId="0" fontId="6" fillId="0" borderId="11" xfId="62" applyFont="1" applyBorder="1" applyAlignment="1">
      <alignment horizontal="left" vertical="top" wrapText="1"/>
      <protection/>
    </xf>
    <xf numFmtId="3" fontId="0" fillId="0" borderId="11" xfId="42" applyNumberFormat="1" applyFont="1" applyBorder="1" applyAlignment="1">
      <alignment wrapText="1"/>
    </xf>
    <xf numFmtId="3" fontId="12" fillId="0" borderId="11" xfId="42" applyNumberFormat="1" applyFont="1" applyBorder="1" applyAlignment="1">
      <alignment horizontal="right" vertical="top"/>
    </xf>
    <xf numFmtId="3" fontId="1" fillId="0" borderId="11" xfId="42" applyNumberFormat="1" applyFont="1" applyBorder="1" applyAlignment="1">
      <alignment horizontal="right" vertical="top"/>
    </xf>
    <xf numFmtId="3" fontId="0" fillId="0" borderId="11" xfId="42" applyNumberFormat="1" applyFont="1" applyBorder="1" applyAlignment="1">
      <alignment vertical="top" wrapText="1"/>
    </xf>
    <xf numFmtId="3" fontId="0" fillId="0" borderId="11" xfId="42" applyNumberFormat="1" applyFont="1" applyBorder="1" applyAlignment="1">
      <alignment horizontal="left" vertical="top" wrapText="1"/>
    </xf>
    <xf numFmtId="3" fontId="0" fillId="36" borderId="13" xfId="42" applyNumberFormat="1" applyFont="1" applyFill="1" applyBorder="1" applyAlignment="1">
      <alignment horizontal="center"/>
    </xf>
    <xf numFmtId="3" fontId="0" fillId="36" borderId="14" xfId="42" applyNumberFormat="1" applyFont="1" applyFill="1" applyBorder="1" applyAlignment="1">
      <alignment horizontal="center"/>
    </xf>
    <xf numFmtId="3" fontId="0" fillId="36" borderId="12" xfId="42" applyNumberFormat="1" applyFont="1" applyFill="1" applyBorder="1" applyAlignment="1">
      <alignment horizontal="center"/>
    </xf>
    <xf numFmtId="166" fontId="56" fillId="0" borderId="11" xfId="0" applyNumberFormat="1" applyFont="1" applyBorder="1" applyAlignment="1">
      <alignment/>
    </xf>
    <xf numFmtId="1" fontId="56" fillId="0" borderId="11" xfId="0" applyNumberFormat="1" applyFont="1" applyBorder="1" applyAlignment="1">
      <alignment/>
    </xf>
    <xf numFmtId="166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56" fillId="0" borderId="11" xfId="0" applyFont="1" applyFill="1" applyBorder="1" applyAlignment="1">
      <alignment/>
    </xf>
    <xf numFmtId="166" fontId="56" fillId="0" borderId="11" xfId="0" applyNumberFormat="1" applyFont="1" applyFill="1" applyBorder="1" applyAlignment="1">
      <alignment/>
    </xf>
    <xf numFmtId="1" fontId="56" fillId="0" borderId="11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1" fillId="0" borderId="11" xfId="59" applyFont="1" applyBorder="1" applyAlignment="1">
      <alignment horizontal="left" vertical="top" wrapText="1"/>
      <protection/>
    </xf>
    <xf numFmtId="0" fontId="0" fillId="0" borderId="11" xfId="0" applyBorder="1" applyAlignment="1">
      <alignment vertical="top"/>
    </xf>
    <xf numFmtId="0" fontId="37" fillId="0" borderId="11" xfId="0" applyFont="1" applyBorder="1" applyAlignment="1">
      <alignment/>
    </xf>
    <xf numFmtId="0" fontId="0" fillId="34" borderId="17" xfId="0" applyFont="1" applyFill="1" applyBorder="1" applyAlignment="1" quotePrefix="1">
      <alignment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12" fillId="0" borderId="11" xfId="0" applyFont="1" applyBorder="1" applyAlignment="1">
      <alignment/>
    </xf>
    <xf numFmtId="0" fontId="1" fillId="0" borderId="11" xfId="64" applyFont="1" applyBorder="1" applyAlignment="1">
      <alignment horizontal="left" vertical="top" wrapText="1"/>
      <protection/>
    </xf>
    <xf numFmtId="0" fontId="12" fillId="0" borderId="11" xfId="0" applyFont="1" applyBorder="1" applyAlignment="1">
      <alignment/>
    </xf>
    <xf numFmtId="0" fontId="1" fillId="0" borderId="11" xfId="65" applyFont="1" applyBorder="1" applyAlignment="1">
      <alignment horizontal="left" vertical="top" wrapText="1"/>
      <protection/>
    </xf>
    <xf numFmtId="0" fontId="34" fillId="0" borderId="11" xfId="0" applyFont="1" applyBorder="1" applyAlignment="1">
      <alignment/>
    </xf>
    <xf numFmtId="0" fontId="0" fillId="34" borderId="11" xfId="0" applyFill="1" applyBorder="1" applyAlignment="1">
      <alignment/>
    </xf>
    <xf numFmtId="0" fontId="6" fillId="0" borderId="13" xfId="61" applyFont="1" applyBorder="1" applyAlignment="1">
      <alignment horizontal="left" vertical="top" wrapText="1"/>
      <protection/>
    </xf>
    <xf numFmtId="165" fontId="1" fillId="0" borderId="13" xfId="42" applyNumberFormat="1" applyFont="1" applyBorder="1" applyAlignment="1">
      <alignment horizontal="right" vertical="top"/>
    </xf>
    <xf numFmtId="165" fontId="0" fillId="0" borderId="13" xfId="42" applyNumberFormat="1" applyFont="1" applyBorder="1" applyAlignment="1">
      <alignment/>
    </xf>
    <xf numFmtId="166" fontId="37" fillId="0" borderId="13" xfId="69" applyNumberFormat="1" applyFont="1" applyBorder="1" applyAlignment="1">
      <alignment/>
    </xf>
    <xf numFmtId="166" fontId="37" fillId="0" borderId="13" xfId="0" applyNumberFormat="1" applyFont="1" applyBorder="1" applyAlignment="1">
      <alignment/>
    </xf>
    <xf numFmtId="0" fontId="56" fillId="0" borderId="12" xfId="0" applyFont="1" applyBorder="1" applyAlignment="1">
      <alignment/>
    </xf>
    <xf numFmtId="165" fontId="12" fillId="0" borderId="12" xfId="42" applyNumberFormat="1" applyFont="1" applyFill="1" applyBorder="1" applyAlignment="1">
      <alignment horizontal="right" vertical="top"/>
    </xf>
    <xf numFmtId="165" fontId="56" fillId="0" borderId="12" xfId="42" applyNumberFormat="1" applyFont="1" applyBorder="1" applyAlignment="1">
      <alignment/>
    </xf>
    <xf numFmtId="166" fontId="34" fillId="0" borderId="12" xfId="69" applyNumberFormat="1" applyFont="1" applyBorder="1" applyAlignment="1">
      <alignment/>
    </xf>
    <xf numFmtId="166" fontId="34" fillId="0" borderId="12" xfId="0" applyNumberFormat="1" applyFont="1" applyBorder="1" applyAlignment="1">
      <alignment/>
    </xf>
    <xf numFmtId="0" fontId="0" fillId="33" borderId="17" xfId="0" applyFont="1" applyFill="1" applyBorder="1" applyAlignment="1">
      <alignment/>
    </xf>
    <xf numFmtId="165" fontId="0" fillId="33" borderId="18" xfId="42" applyNumberFormat="1" applyFont="1" applyFill="1" applyBorder="1" applyAlignment="1">
      <alignment/>
    </xf>
    <xf numFmtId="166" fontId="37" fillId="34" borderId="18" xfId="69" applyNumberFormat="1" applyFont="1" applyFill="1" applyBorder="1" applyAlignment="1">
      <alignment/>
    </xf>
    <xf numFmtId="166" fontId="37" fillId="34" borderId="18" xfId="0" applyNumberFormat="1" applyFont="1" applyFill="1" applyBorder="1" applyAlignment="1">
      <alignment/>
    </xf>
    <xf numFmtId="166" fontId="37" fillId="34" borderId="19" xfId="0" applyNumberFormat="1" applyFont="1" applyFill="1" applyBorder="1" applyAlignment="1">
      <alignment/>
    </xf>
    <xf numFmtId="0" fontId="62" fillId="0" borderId="0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left" vertical="center" wrapText="1"/>
    </xf>
    <xf numFmtId="0" fontId="56" fillId="33" borderId="11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58" fillId="33" borderId="13" xfId="0" applyFont="1" applyFill="1" applyBorder="1" applyAlignment="1">
      <alignment horizontal="center"/>
    </xf>
    <xf numFmtId="0" fontId="58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wrapText="1"/>
    </xf>
    <xf numFmtId="0" fontId="37" fillId="33" borderId="11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166" fontId="37" fillId="34" borderId="17" xfId="69" applyNumberFormat="1" applyFont="1" applyFill="1" applyBorder="1" applyAlignment="1">
      <alignment horizontal="center"/>
    </xf>
    <xf numFmtId="166" fontId="37" fillId="34" borderId="18" xfId="69" applyNumberFormat="1" applyFont="1" applyFill="1" applyBorder="1" applyAlignment="1">
      <alignment horizontal="center"/>
    </xf>
    <xf numFmtId="166" fontId="37" fillId="34" borderId="19" xfId="69" applyNumberFormat="1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4" fillId="33" borderId="11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wrapText="1"/>
    </xf>
    <xf numFmtId="0" fontId="32" fillId="34" borderId="13" xfId="58" applyFont="1" applyFill="1" applyBorder="1" applyAlignment="1">
      <alignment horizontal="center" wrapText="1"/>
      <protection/>
    </xf>
    <xf numFmtId="0" fontId="32" fillId="34" borderId="14" xfId="58" applyFont="1" applyFill="1" applyBorder="1" applyAlignment="1">
      <alignment horizontal="center" wrapText="1"/>
      <protection/>
    </xf>
    <xf numFmtId="0" fontId="32" fillId="34" borderId="12" xfId="58" applyFont="1" applyFill="1" applyBorder="1" applyAlignment="1">
      <alignment horizontal="center" wrapText="1"/>
      <protection/>
    </xf>
    <xf numFmtId="0" fontId="1" fillId="34" borderId="11" xfId="58" applyFont="1" applyFill="1" applyBorder="1" applyAlignment="1">
      <alignment horizontal="center" wrapText="1"/>
      <protection/>
    </xf>
    <xf numFmtId="0" fontId="1" fillId="34" borderId="17" xfId="58" applyFont="1" applyFill="1" applyBorder="1" applyAlignment="1">
      <alignment horizontal="center" wrapText="1"/>
      <protection/>
    </xf>
    <xf numFmtId="0" fontId="1" fillId="34" borderId="13" xfId="58" applyFont="1" applyFill="1" applyBorder="1" applyAlignment="1">
      <alignment horizontal="center" vertical="center" wrapText="1"/>
      <protection/>
    </xf>
    <xf numFmtId="0" fontId="1" fillId="34" borderId="14" xfId="58" applyFont="1" applyFill="1" applyBorder="1" applyAlignment="1">
      <alignment horizontal="center" vertical="center" wrapText="1"/>
      <protection/>
    </xf>
    <xf numFmtId="0" fontId="1" fillId="34" borderId="12" xfId="58" applyFont="1" applyFill="1" applyBorder="1" applyAlignment="1">
      <alignment horizontal="center" vertical="center" wrapText="1"/>
      <protection/>
    </xf>
    <xf numFmtId="0" fontId="1" fillId="34" borderId="13" xfId="58" applyFont="1" applyFill="1" applyBorder="1" applyAlignment="1">
      <alignment horizontal="center" vertical="center"/>
      <protection/>
    </xf>
    <xf numFmtId="0" fontId="1" fillId="34" borderId="12" xfId="58" applyFont="1" applyFill="1" applyBorder="1" applyAlignment="1">
      <alignment horizontal="center" vertical="center"/>
      <protection/>
    </xf>
    <xf numFmtId="0" fontId="1" fillId="34" borderId="20" xfId="58" applyFont="1" applyFill="1" applyBorder="1" applyAlignment="1">
      <alignment horizontal="center" vertical="center"/>
      <protection/>
    </xf>
    <xf numFmtId="0" fontId="1" fillId="34" borderId="21" xfId="58" applyFont="1" applyFill="1" applyBorder="1" applyAlignment="1">
      <alignment horizontal="center" vertical="center"/>
      <protection/>
    </xf>
    <xf numFmtId="0" fontId="0" fillId="33" borderId="17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/>
    </xf>
    <xf numFmtId="0" fontId="58" fillId="33" borderId="11" xfId="0" applyFont="1" applyFill="1" applyBorder="1" applyAlignment="1">
      <alignment horizontal="center"/>
    </xf>
    <xf numFmtId="165" fontId="0" fillId="36" borderId="11" xfId="42" applyNumberFormat="1" applyFont="1" applyFill="1" applyBorder="1" applyAlignment="1">
      <alignment horizontal="center"/>
    </xf>
    <xf numFmtId="165" fontId="0" fillId="36" borderId="17" xfId="42" applyNumberFormat="1" applyFont="1" applyFill="1" applyBorder="1" applyAlignment="1">
      <alignment horizontal="center"/>
    </xf>
    <xf numFmtId="165" fontId="0" fillId="36" borderId="19" xfId="42" applyNumberFormat="1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165" fontId="0" fillId="36" borderId="11" xfId="42" applyNumberFormat="1" applyFont="1" applyFill="1" applyBorder="1" applyAlignment="1">
      <alignment horizontal="center" vertical="center"/>
    </xf>
    <xf numFmtId="3" fontId="0" fillId="36" borderId="11" xfId="42" applyNumberFormat="1" applyFont="1" applyFill="1" applyBorder="1" applyAlignment="1">
      <alignment horizontal="center" vertical="center"/>
    </xf>
    <xf numFmtId="3" fontId="0" fillId="36" borderId="17" xfId="42" applyNumberFormat="1" applyFont="1" applyFill="1" applyBorder="1" applyAlignment="1">
      <alignment horizontal="center"/>
    </xf>
    <xf numFmtId="3" fontId="0" fillId="36" borderId="19" xfId="42" applyNumberFormat="1" applyFont="1" applyFill="1" applyBorder="1" applyAlignment="1">
      <alignment horizontal="center"/>
    </xf>
    <xf numFmtId="3" fontId="58" fillId="36" borderId="11" xfId="42" applyNumberFormat="1" applyFont="1" applyFill="1" applyBorder="1" applyAlignment="1">
      <alignment horizontal="center"/>
    </xf>
    <xf numFmtId="0" fontId="0" fillId="39" borderId="11" xfId="0" applyFill="1" applyBorder="1" applyAlignment="1">
      <alignment horizontal="left"/>
    </xf>
    <xf numFmtId="0" fontId="15" fillId="0" borderId="0" xfId="0" applyFont="1" applyAlignment="1">
      <alignment horizontal="left" vertical="center" wrapText="1"/>
    </xf>
    <xf numFmtId="0" fontId="37" fillId="33" borderId="11" xfId="0" applyFont="1" applyFill="1" applyBorder="1" applyAlignment="1">
      <alignment horizontal="left" vertical="center" wrapText="1"/>
    </xf>
    <xf numFmtId="0" fontId="40" fillId="36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0" fillId="36" borderId="11" xfId="0" applyFont="1" applyFill="1" applyBorder="1" applyAlignment="1">
      <alignment horizontal="center" wrapText="1"/>
    </xf>
    <xf numFmtId="0" fontId="1" fillId="0" borderId="11" xfId="59" applyFont="1" applyBorder="1" applyAlignment="1">
      <alignment horizontal="left" vertical="top" wrapText="1"/>
      <protection/>
    </xf>
    <xf numFmtId="0" fontId="41" fillId="36" borderId="11" xfId="57" applyFont="1" applyFill="1" applyBorder="1" applyAlignment="1">
      <alignment horizontal="center"/>
      <protection/>
    </xf>
    <xf numFmtId="0" fontId="32" fillId="36" borderId="11" xfId="59" applyFont="1" applyFill="1" applyBorder="1" applyAlignment="1">
      <alignment horizontal="center" vertical="center" wrapText="1"/>
      <protection/>
    </xf>
    <xf numFmtId="0" fontId="1" fillId="0" borderId="17" xfId="59" applyFont="1" applyFill="1" applyBorder="1" applyAlignment="1">
      <alignment horizontal="left" vertical="top" wrapText="1"/>
      <protection/>
    </xf>
    <xf numFmtId="0" fontId="1" fillId="0" borderId="19" xfId="59" applyFont="1" applyFill="1" applyBorder="1" applyAlignment="1">
      <alignment horizontal="left" vertical="top" wrapText="1"/>
      <protection/>
    </xf>
    <xf numFmtId="0" fontId="15" fillId="0" borderId="0" xfId="0" applyFont="1" applyAlignment="1">
      <alignment horizontal="left" wrapText="1"/>
    </xf>
    <xf numFmtId="0" fontId="0" fillId="0" borderId="1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_Sheet2" xfId="58"/>
    <cellStyle name="Normal_Table 1" xfId="59"/>
    <cellStyle name="Normal_Table 1_1 2" xfId="60"/>
    <cellStyle name="Normal_Table 12" xfId="61"/>
    <cellStyle name="Normal_Table 17-18" xfId="62"/>
    <cellStyle name="Normal_Table 2-3 2" xfId="63"/>
    <cellStyle name="Normal_Table 35-36" xfId="64"/>
    <cellStyle name="Normal_Table 37-38_1" xfId="65"/>
    <cellStyle name="Normal_Table 6-7_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8.8515625" defaultRowHeight="15"/>
  <cols>
    <col min="1" max="1" width="6.00390625" style="0" customWidth="1"/>
    <col min="2" max="2" width="134.7109375" style="0" customWidth="1"/>
    <col min="3" max="3" width="0.2890625" style="0" customWidth="1"/>
  </cols>
  <sheetData>
    <row r="1" spans="1:2" ht="23.25">
      <c r="A1" s="181" t="s">
        <v>70</v>
      </c>
      <c r="B1" s="181"/>
    </row>
    <row r="2" spans="1:2" ht="15.75">
      <c r="A2" s="28"/>
      <c r="B2" s="16" t="s">
        <v>176</v>
      </c>
    </row>
    <row r="3" spans="1:2" ht="15.75">
      <c r="A3" s="17">
        <v>1</v>
      </c>
      <c r="B3" s="18" t="str">
        <f>'Table 1'!A1</f>
        <v>TableB.1: Summary labour force indicators, Feb-2020 (Q1)</v>
      </c>
    </row>
    <row r="4" spans="1:2" ht="15.75">
      <c r="A4" s="19"/>
      <c r="B4" s="16" t="s">
        <v>67</v>
      </c>
    </row>
    <row r="5" spans="1:2" ht="15.75">
      <c r="A5" s="17">
        <v>2</v>
      </c>
      <c r="B5" s="18" t="str">
        <f>'Table 2-3'!A1</f>
        <v>TableB.2: Population by sex, age group and urban/rural area, Feb-2020 (Q1)</v>
      </c>
    </row>
    <row r="6" spans="1:2" ht="15.75">
      <c r="A6" s="17">
        <f>1+A5</f>
        <v>3</v>
      </c>
      <c r="B6" s="18" t="str">
        <f>'Table 2-3'!A23</f>
        <v>TableB.3: Households by household size, sex of head of household and urban/rural area, Feb-2020 (Q1)</v>
      </c>
    </row>
    <row r="7" spans="1:2" ht="15.75">
      <c r="A7" s="19"/>
      <c r="B7" s="16" t="s">
        <v>3</v>
      </c>
    </row>
    <row r="8" spans="1:2" s="55" customFormat="1" ht="15.75">
      <c r="A8" s="17">
        <v>4</v>
      </c>
      <c r="B8" s="18" t="s">
        <v>201</v>
      </c>
    </row>
    <row r="9" spans="1:2" ht="15.75">
      <c r="A9" s="17">
        <v>5</v>
      </c>
      <c r="B9" s="18" t="str">
        <f>'Table 5'!A1</f>
        <v>TableB.5:Population 16 years old and over by sex, level of educational attainment and urban/rural area, Feb-2020 (Q1)</v>
      </c>
    </row>
    <row r="10" spans="1:2" ht="15.75">
      <c r="A10" s="19"/>
      <c r="B10" s="16" t="s">
        <v>68</v>
      </c>
    </row>
    <row r="11" spans="1:2" ht="15.75">
      <c r="A11" s="14">
        <v>6</v>
      </c>
      <c r="B11" s="20" t="str">
        <f>'Table 6'!A1</f>
        <v>TableB.6: Population 16 years old and over by labour force status, sex, marital status, and urban/rural area, Feb-2020 (Q1)</v>
      </c>
    </row>
    <row r="12" spans="1:2" ht="15.75">
      <c r="A12" s="19"/>
      <c r="B12" s="16" t="s">
        <v>69</v>
      </c>
    </row>
    <row r="13" spans="1:2" ht="15.75">
      <c r="A13" s="17">
        <f>1+A11</f>
        <v>7</v>
      </c>
      <c r="B13" s="20" t="str">
        <f>'Table 7-8 '!A1</f>
        <v>TableB.7:Employed population by sex, age group, and urban/rural area, Feb-2020 (Q1)</v>
      </c>
    </row>
    <row r="14" spans="1:2" ht="15.75">
      <c r="A14" s="17">
        <f>1+A13</f>
        <v>8</v>
      </c>
      <c r="B14" s="20" t="str">
        <f>'Table 7-8 '!A20</f>
        <v>TableB.8: Employed population by sex, occupation group, and urban/rural area, Feb-2020 (Q1)</v>
      </c>
    </row>
    <row r="15" spans="1:2" ht="15.75">
      <c r="A15" s="17">
        <v>9</v>
      </c>
      <c r="B15" s="20" t="str">
        <f>'Table 9'!A2</f>
        <v>TableB.9: Employed population by sex, educational attainment, and urban/rural area, Feb-2020 (Q1)</v>
      </c>
    </row>
    <row r="16" spans="1:2" ht="15.75">
      <c r="A16" s="17">
        <f>1+A15</f>
        <v>10</v>
      </c>
      <c r="B16" s="20" t="str">
        <f>Table10!A1</f>
        <v>TableB.10:Employed population by sex, branch of economic activity, and urban/rural area, Feb-2020 (Q1)</v>
      </c>
    </row>
    <row r="17" spans="1:2" ht="15.75">
      <c r="A17" s="17">
        <v>11</v>
      </c>
      <c r="B17" s="20" t="str">
        <f>'Table 11'!A1</f>
        <v>TableB.11: Educational attainement and field of Education by Labour market status, Feb-2020 (Q1)</v>
      </c>
    </row>
    <row r="18" spans="1:2" ht="15.75">
      <c r="A18" s="17">
        <v>12</v>
      </c>
      <c r="B18" s="20" t="str">
        <f>'Table 12-13'!A1</f>
        <v>TableB.12: Employed population by sex, status in employment, and urban/rural area, Feb-2020 (Q1)</v>
      </c>
    </row>
    <row r="19" spans="1:2" ht="15.75">
      <c r="A19" s="17">
        <v>13</v>
      </c>
      <c r="B19" s="20" t="str">
        <f>'Table 12-13'!A12</f>
        <v>TableB.13: Employed population by sex, hours usually worked per week at all jobs, and urban/rural area, Feb-2020 (Q1)</v>
      </c>
    </row>
    <row r="20" spans="1:2" ht="15.75">
      <c r="A20" s="19"/>
      <c r="B20" s="16" t="s">
        <v>88</v>
      </c>
    </row>
    <row r="21" spans="1:2" s="55" customFormat="1" ht="15.75">
      <c r="A21" s="66">
        <v>14</v>
      </c>
      <c r="B21" s="20" t="str">
        <f>'Table 14'!A1</f>
        <v>TableB.14: Youth  Population by sex, and residential area, Feb-2020 (Q1)</v>
      </c>
    </row>
    <row r="22" spans="1:2" ht="15.75">
      <c r="A22" s="66">
        <v>15</v>
      </c>
      <c r="B22" s="20" t="str">
        <f>Table15!A1</f>
        <v>TableB.15:. Youth Unemployed by sex, duration of seeking employment, and urban/rural area, Feb-2020 (Q1)</v>
      </c>
    </row>
    <row r="23" spans="1:2" ht="15.75">
      <c r="A23" s="66">
        <v>16</v>
      </c>
      <c r="B23" s="20" t="str">
        <f>'Table 16 '!A1</f>
        <v>TableB.16:Youth not in employment and not currently in education or training by sex, age group, and urban/rural area, Feb-2020 (Q1)</v>
      </c>
    </row>
    <row r="24" spans="1:2" ht="15.75">
      <c r="A24" s="19"/>
      <c r="B24" s="26" t="s">
        <v>89</v>
      </c>
    </row>
    <row r="25" spans="1:2" s="55" customFormat="1" ht="15.75">
      <c r="A25" s="66">
        <f>1+A23</f>
        <v>17</v>
      </c>
      <c r="B25" s="20" t="str">
        <f>'Table17-18'!A1</f>
        <v>TableB.17:Unemployed population by sex, broad age group and urban/rural area, Feb-2020 (Q1)</v>
      </c>
    </row>
    <row r="26" spans="1:2" s="55" customFormat="1" ht="15.75">
      <c r="A26" s="66">
        <f>1+A25</f>
        <v>18</v>
      </c>
      <c r="B26" s="20" t="str">
        <f>'Table17-18'!A12</f>
        <v>TableB.18: Unemployed population by sex, level of educational, and urban/rural area, Feb-2020 (Q1)</v>
      </c>
    </row>
    <row r="27" spans="1:2" ht="15.75">
      <c r="A27" s="17">
        <f>1+A26</f>
        <v>19</v>
      </c>
      <c r="B27" s="20" t="str">
        <f>'Table 19-20'!A1</f>
        <v>TableB.19A: Unemployed population(who looked for a job) by sex,method of seeking employment, and urban/rural area, Feb-2020 (Q1)</v>
      </c>
    </row>
    <row r="28" spans="1:2" ht="15.75">
      <c r="A28" s="17">
        <f>1+A27</f>
        <v>20</v>
      </c>
      <c r="B28" s="20" t="str">
        <f>'Table 19-20'!A15</f>
        <v>TableB.20: Unemployed population(who looked for a job) by sex, duration of seeking employment, and urban/rural area, Feb-2020 (Q1)</v>
      </c>
    </row>
    <row r="29" spans="1:2" ht="15.75">
      <c r="A29" s="17">
        <f>1+A28</f>
        <v>21</v>
      </c>
      <c r="B29" s="20" t="str">
        <f>'Table 21'!A1</f>
        <v>TableB.21: Time related under employment by age group sex and area of residence, Feb-2020 (Q1)</v>
      </c>
    </row>
    <row r="30" spans="1:2" s="65" customFormat="1" ht="15.75">
      <c r="A30" s="63"/>
      <c r="B30" s="64"/>
    </row>
    <row r="35" ht="15">
      <c r="B35" s="27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2"/>
  <sheetViews>
    <sheetView view="pageBreakPreview" zoomScaleSheetLayoutView="100" zoomScalePageLayoutView="0" workbookViewId="0" topLeftCell="A1">
      <selection activeCell="A3" sqref="A3:E23"/>
    </sheetView>
  </sheetViews>
  <sheetFormatPr defaultColWidth="11.421875" defaultRowHeight="15"/>
  <cols>
    <col min="1" max="1" width="44.8515625" style="69" customWidth="1"/>
    <col min="2" max="2" width="11.7109375" style="37" customWidth="1"/>
    <col min="3" max="3" width="12.7109375" style="37" customWidth="1"/>
    <col min="4" max="6" width="11.7109375" style="37" customWidth="1"/>
    <col min="7" max="16384" width="11.421875" style="37" customWidth="1"/>
  </cols>
  <sheetData>
    <row r="1" spans="1:5" ht="21" customHeight="1">
      <c r="A1" s="234" t="s">
        <v>212</v>
      </c>
      <c r="B1" s="234"/>
      <c r="C1" s="234"/>
      <c r="D1" s="234"/>
      <c r="E1" s="234"/>
    </row>
    <row r="2" spans="1:6" ht="15">
      <c r="A2" s="55"/>
      <c r="B2" s="55"/>
      <c r="C2" s="55"/>
      <c r="D2" s="55"/>
      <c r="E2" s="55"/>
      <c r="F2" s="77"/>
    </row>
    <row r="3" spans="1:6" s="5" customFormat="1" ht="15" customHeight="1">
      <c r="A3" s="235" t="s">
        <v>194</v>
      </c>
      <c r="B3" s="196" t="s">
        <v>12</v>
      </c>
      <c r="C3" s="196" t="s">
        <v>13</v>
      </c>
      <c r="D3" s="196" t="s">
        <v>14</v>
      </c>
      <c r="E3" s="196" t="s">
        <v>9</v>
      </c>
      <c r="F3" s="48"/>
    </row>
    <row r="4" spans="1:6" ht="10.5" customHeight="1">
      <c r="A4" s="235"/>
      <c r="B4" s="196"/>
      <c r="C4" s="196"/>
      <c r="D4" s="196"/>
      <c r="E4" s="196"/>
      <c r="F4" s="46"/>
    </row>
    <row r="5" spans="1:6" ht="15">
      <c r="A5" s="105" t="s">
        <v>9</v>
      </c>
      <c r="B5" s="143">
        <v>48.3434476205108</v>
      </c>
      <c r="C5" s="143">
        <v>7.271421241940441</v>
      </c>
      <c r="D5" s="144">
        <v>44.38513113754875</v>
      </c>
      <c r="E5" s="144">
        <v>100</v>
      </c>
      <c r="F5" s="44"/>
    </row>
    <row r="6" spans="1:6" ht="15">
      <c r="A6" s="94" t="s">
        <v>61</v>
      </c>
      <c r="B6" s="145">
        <v>48.60423190475506</v>
      </c>
      <c r="C6" s="145">
        <v>5.560440544313634</v>
      </c>
      <c r="D6" s="145">
        <v>45.835355184431506</v>
      </c>
      <c r="E6" s="146">
        <v>100</v>
      </c>
      <c r="F6" s="44"/>
    </row>
    <row r="7" spans="1:6" ht="15">
      <c r="A7" s="94" t="s">
        <v>56</v>
      </c>
      <c r="B7" s="145">
        <v>46.22799980172972</v>
      </c>
      <c r="C7" s="145">
        <v>7.504621716837001</v>
      </c>
      <c r="D7" s="145">
        <v>46.267378481433276</v>
      </c>
      <c r="E7" s="146">
        <v>100</v>
      </c>
      <c r="F7" s="44"/>
    </row>
    <row r="8" spans="1:6" ht="15">
      <c r="A8" s="94" t="s">
        <v>186</v>
      </c>
      <c r="B8" s="145">
        <v>33.95042528401305</v>
      </c>
      <c r="C8" s="145">
        <v>6.8832288967835105</v>
      </c>
      <c r="D8" s="145">
        <v>59.166345819203435</v>
      </c>
      <c r="E8" s="146">
        <v>100</v>
      </c>
      <c r="F8" s="44"/>
    </row>
    <row r="9" spans="1:6" ht="15">
      <c r="A9" s="94" t="s">
        <v>187</v>
      </c>
      <c r="B9" s="145">
        <v>50.82173806332244</v>
      </c>
      <c r="C9" s="145">
        <v>13.546642248947457</v>
      </c>
      <c r="D9" s="145">
        <v>35.6316196877301</v>
      </c>
      <c r="E9" s="146">
        <v>100</v>
      </c>
      <c r="F9" s="44"/>
    </row>
    <row r="10" spans="1:6" ht="15">
      <c r="A10" s="94" t="s">
        <v>102</v>
      </c>
      <c r="B10" s="145">
        <v>78.50560715903943</v>
      </c>
      <c r="C10" s="145">
        <v>12.72570231082918</v>
      </c>
      <c r="D10" s="145">
        <v>8.7686905301314</v>
      </c>
      <c r="E10" s="146">
        <v>100</v>
      </c>
      <c r="F10" s="44"/>
    </row>
    <row r="11" spans="1:6" ht="4.5" customHeight="1">
      <c r="A11" s="94"/>
      <c r="B11" s="145"/>
      <c r="C11" s="145"/>
      <c r="D11" s="145"/>
      <c r="E11" s="94"/>
      <c r="F11" s="44"/>
    </row>
    <row r="12" spans="1:6" ht="15" customHeight="1">
      <c r="A12" s="233" t="s">
        <v>193</v>
      </c>
      <c r="B12" s="196" t="s">
        <v>12</v>
      </c>
      <c r="C12" s="196" t="s">
        <v>13</v>
      </c>
      <c r="D12" s="196" t="s">
        <v>14</v>
      </c>
      <c r="E12" s="196" t="s">
        <v>9</v>
      </c>
      <c r="F12" s="44"/>
    </row>
    <row r="13" spans="1:6" ht="15" customHeight="1">
      <c r="A13" s="233"/>
      <c r="B13" s="196"/>
      <c r="C13" s="196"/>
      <c r="D13" s="196"/>
      <c r="E13" s="196"/>
      <c r="F13" s="44"/>
    </row>
    <row r="14" spans="1:6" ht="15">
      <c r="A14" s="147" t="s">
        <v>9</v>
      </c>
      <c r="B14" s="148">
        <v>49.33667933224203</v>
      </c>
      <c r="C14" s="148">
        <v>10.738046319463347</v>
      </c>
      <c r="D14" s="148">
        <v>39.92527434829462</v>
      </c>
      <c r="E14" s="149">
        <v>100</v>
      </c>
      <c r="F14" s="44"/>
    </row>
    <row r="15" spans="1:6" ht="15">
      <c r="A15" s="94" t="s">
        <v>197</v>
      </c>
      <c r="B15" s="150">
        <v>70.16577998440263</v>
      </c>
      <c r="C15" s="150">
        <v>5.4428649746349675</v>
      </c>
      <c r="D15" s="150">
        <v>24.391355040962402</v>
      </c>
      <c r="E15" s="151">
        <v>100</v>
      </c>
      <c r="F15" s="44"/>
    </row>
    <row r="16" spans="1:6" ht="15">
      <c r="A16" s="94" t="s">
        <v>3</v>
      </c>
      <c r="B16" s="151">
        <v>40.76361969071735</v>
      </c>
      <c r="C16" s="150">
        <v>14.381226293193281</v>
      </c>
      <c r="D16" s="151">
        <v>44.855154016089365</v>
      </c>
      <c r="E16" s="151">
        <v>100</v>
      </c>
      <c r="F16" s="44"/>
    </row>
    <row r="17" spans="1:6" ht="15">
      <c r="A17" s="94" t="s">
        <v>188</v>
      </c>
      <c r="B17" s="150">
        <v>62.677175486569084</v>
      </c>
      <c r="C17" s="150">
        <v>11.411291619752292</v>
      </c>
      <c r="D17" s="150">
        <v>25.911532893678626</v>
      </c>
      <c r="E17" s="151">
        <v>100</v>
      </c>
      <c r="F17" s="44"/>
    </row>
    <row r="18" spans="1:6" ht="15">
      <c r="A18" s="94" t="s">
        <v>189</v>
      </c>
      <c r="B18" s="150">
        <v>34.694843542427186</v>
      </c>
      <c r="C18" s="150">
        <v>11.224756354867878</v>
      </c>
      <c r="D18" s="150">
        <v>54.08062337430367</v>
      </c>
      <c r="E18" s="151">
        <v>100</v>
      </c>
      <c r="F18" s="44"/>
    </row>
    <row r="19" spans="1:6" ht="15">
      <c r="A19" s="94" t="s">
        <v>190</v>
      </c>
      <c r="B19" s="150">
        <v>45.224212002843146</v>
      </c>
      <c r="C19" s="150">
        <v>10.722799866649055</v>
      </c>
      <c r="D19" s="150">
        <v>44.053617144402715</v>
      </c>
      <c r="E19" s="151">
        <v>100</v>
      </c>
      <c r="F19" s="44"/>
    </row>
    <row r="20" spans="1:6" ht="15">
      <c r="A20" s="94" t="s">
        <v>195</v>
      </c>
      <c r="B20" s="150">
        <v>52.074910027991294</v>
      </c>
      <c r="C20" s="150">
        <v>7.564313324743413</v>
      </c>
      <c r="D20" s="150">
        <v>40.3607766472653</v>
      </c>
      <c r="E20" s="151">
        <v>100</v>
      </c>
      <c r="F20" s="44"/>
    </row>
    <row r="21" spans="1:6" ht="15">
      <c r="A21" s="94" t="s">
        <v>191</v>
      </c>
      <c r="B21" s="150">
        <v>78.404987215647</v>
      </c>
      <c r="C21" s="150">
        <v>6.999762764583388</v>
      </c>
      <c r="D21" s="150">
        <v>14.59656799430635</v>
      </c>
      <c r="E21" s="151">
        <v>100</v>
      </c>
      <c r="F21" s="76"/>
    </row>
    <row r="22" spans="1:6" ht="15">
      <c r="A22" s="94" t="s">
        <v>192</v>
      </c>
      <c r="B22" s="150">
        <v>28.606178064311987</v>
      </c>
      <c r="C22" s="150">
        <v>16.172922517106354</v>
      </c>
      <c r="D22" s="150">
        <v>55.22089941858166</v>
      </c>
      <c r="E22" s="151">
        <v>100</v>
      </c>
      <c r="F22" s="47"/>
    </row>
    <row r="23" spans="1:6" ht="15">
      <c r="A23" s="94" t="s">
        <v>177</v>
      </c>
      <c r="B23" s="150">
        <v>100</v>
      </c>
      <c r="C23" s="150">
        <v>0</v>
      </c>
      <c r="D23" s="150">
        <v>0</v>
      </c>
      <c r="E23" s="151">
        <v>100</v>
      </c>
      <c r="F23" s="48"/>
    </row>
    <row r="27" spans="2:6" ht="15">
      <c r="B27" s="40"/>
      <c r="C27" s="40"/>
      <c r="D27" s="40"/>
      <c r="E27" s="40"/>
      <c r="F27" s="40"/>
    </row>
    <row r="29" spans="2:6" ht="15">
      <c r="B29" s="40"/>
      <c r="C29" s="40"/>
      <c r="D29" s="40"/>
      <c r="E29" s="40"/>
      <c r="F29" s="40"/>
    </row>
    <row r="30" spans="2:6" ht="15">
      <c r="B30" s="40"/>
      <c r="C30" s="40"/>
      <c r="D30" s="40"/>
      <c r="E30" s="40"/>
      <c r="F30" s="40"/>
    </row>
    <row r="31" spans="2:6" ht="15">
      <c r="B31" s="40"/>
      <c r="C31" s="40"/>
      <c r="D31" s="40"/>
      <c r="E31" s="40"/>
      <c r="F31" s="40"/>
    </row>
    <row r="32" spans="3:6" ht="15">
      <c r="C32" s="40"/>
      <c r="D32" s="40"/>
      <c r="E32" s="40"/>
      <c r="F32" s="40"/>
    </row>
    <row r="33" spans="2:6" ht="15">
      <c r="B33" s="40"/>
      <c r="C33" s="40"/>
      <c r="D33" s="40"/>
      <c r="E33" s="40"/>
      <c r="F33" s="40"/>
    </row>
    <row r="34" spans="2:6" ht="15">
      <c r="B34" s="40"/>
      <c r="C34" s="40"/>
      <c r="D34" s="40"/>
      <c r="E34" s="40"/>
      <c r="F34" s="40"/>
    </row>
    <row r="35" spans="2:6" ht="15">
      <c r="B35" s="40"/>
      <c r="C35" s="40"/>
      <c r="D35" s="40"/>
      <c r="E35" s="40"/>
      <c r="F35" s="40"/>
    </row>
    <row r="36" spans="2:6" ht="15">
      <c r="B36" s="40"/>
      <c r="C36" s="40"/>
      <c r="D36" s="40"/>
      <c r="E36" s="40"/>
      <c r="F36" s="40"/>
    </row>
    <row r="37" spans="2:6" ht="15">
      <c r="B37" s="40"/>
      <c r="C37" s="40"/>
      <c r="D37" s="40"/>
      <c r="E37" s="40"/>
      <c r="F37" s="40"/>
    </row>
    <row r="38" spans="2:6" ht="15">
      <c r="B38" s="40"/>
      <c r="C38" s="40"/>
      <c r="D38" s="40"/>
      <c r="E38" s="40"/>
      <c r="F38" s="40"/>
    </row>
    <row r="39" spans="2:6" ht="15">
      <c r="B39" s="40"/>
      <c r="C39" s="40"/>
      <c r="D39" s="40"/>
      <c r="E39" s="40"/>
      <c r="F39" s="40"/>
    </row>
    <row r="40" spans="2:6" ht="15">
      <c r="B40" s="40"/>
      <c r="C40" s="40"/>
      <c r="D40" s="40"/>
      <c r="E40" s="40"/>
      <c r="F40" s="40"/>
    </row>
    <row r="41" spans="2:6" ht="15">
      <c r="B41" s="40"/>
      <c r="C41" s="40"/>
      <c r="D41" s="40"/>
      <c r="E41" s="40"/>
      <c r="F41" s="40"/>
    </row>
    <row r="42" spans="2:6" ht="15">
      <c r="B42" s="40"/>
      <c r="C42" s="40"/>
      <c r="D42" s="40"/>
      <c r="F42" s="40"/>
    </row>
    <row r="43" spans="2:6" ht="15">
      <c r="B43" s="40"/>
      <c r="C43" s="40"/>
      <c r="E43" s="40"/>
      <c r="F43" s="40"/>
    </row>
    <row r="44" spans="2:6" ht="15">
      <c r="B44" s="40"/>
      <c r="C44" s="40"/>
      <c r="D44" s="40"/>
      <c r="E44" s="40"/>
      <c r="F44" s="40"/>
    </row>
    <row r="45" spans="2:6" ht="15">
      <c r="B45" s="40"/>
      <c r="C45" s="40"/>
      <c r="D45" s="40"/>
      <c r="E45" s="40"/>
      <c r="F45" s="40"/>
    </row>
    <row r="46" spans="2:6" ht="15">
      <c r="B46" s="40"/>
      <c r="C46" s="40"/>
      <c r="D46" s="40"/>
      <c r="E46" s="40"/>
      <c r="F46" s="40"/>
    </row>
    <row r="47" spans="2:6" ht="15">
      <c r="B47" s="40"/>
      <c r="C47" s="40"/>
      <c r="D47" s="40"/>
      <c r="E47" s="40"/>
      <c r="F47" s="40"/>
    </row>
    <row r="48" spans="2:6" ht="15">
      <c r="B48" s="40"/>
      <c r="C48" s="40"/>
      <c r="D48" s="40"/>
      <c r="E48" s="40"/>
      <c r="F48" s="40"/>
    </row>
    <row r="49" spans="3:6" ht="15">
      <c r="C49" s="40"/>
      <c r="D49" s="40"/>
      <c r="E49" s="40"/>
      <c r="F49" s="40"/>
    </row>
    <row r="51" spans="2:6" ht="15">
      <c r="B51" s="40"/>
      <c r="C51" s="40"/>
      <c r="D51" s="40"/>
      <c r="E51" s="40"/>
      <c r="F51" s="40"/>
    </row>
    <row r="52" spans="3:6" ht="15">
      <c r="C52" s="40"/>
      <c r="D52" s="40"/>
      <c r="F52" s="40"/>
    </row>
  </sheetData>
  <sheetProtection/>
  <mergeCells count="11">
    <mergeCell ref="A12:A13"/>
    <mergeCell ref="A1:E1"/>
    <mergeCell ref="A3:A4"/>
    <mergeCell ref="B3:B4"/>
    <mergeCell ref="C3:C4"/>
    <mergeCell ref="D3:D4"/>
    <mergeCell ref="E3:E4"/>
    <mergeCell ref="B12:B13"/>
    <mergeCell ref="C12:C13"/>
    <mergeCell ref="D12:D13"/>
    <mergeCell ref="E12:E13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L49"/>
  <sheetViews>
    <sheetView zoomScaleSheetLayoutView="100" zoomScalePageLayoutView="0" workbookViewId="0" topLeftCell="A1">
      <selection activeCell="A13" sqref="A13:J22"/>
    </sheetView>
  </sheetViews>
  <sheetFormatPr defaultColWidth="11.421875" defaultRowHeight="15"/>
  <cols>
    <col min="1" max="1" width="25.421875" style="10" customWidth="1"/>
    <col min="2" max="6" width="10.28125" style="10" customWidth="1"/>
    <col min="7" max="7" width="13.28125" style="10" customWidth="1"/>
    <col min="8" max="8" width="15.140625" style="10" customWidth="1"/>
    <col min="9" max="9" width="11.00390625" style="10" customWidth="1"/>
    <col min="10" max="10" width="10.8515625" style="10" customWidth="1"/>
    <col min="11" max="16384" width="11.421875" style="10" customWidth="1"/>
  </cols>
  <sheetData>
    <row r="1" ht="15.75">
      <c r="A1" s="31" t="s">
        <v>213</v>
      </c>
    </row>
    <row r="2" spans="1:8" ht="15">
      <c r="A2" s="236"/>
      <c r="B2" s="237" t="s">
        <v>9</v>
      </c>
      <c r="C2" s="227" t="s">
        <v>53</v>
      </c>
      <c r="D2" s="227"/>
      <c r="E2" s="227" t="s">
        <v>200</v>
      </c>
      <c r="F2" s="227"/>
      <c r="G2" s="239" t="s">
        <v>179</v>
      </c>
      <c r="H2" s="239" t="s">
        <v>171</v>
      </c>
    </row>
    <row r="3" spans="1:8" ht="15" customHeight="1">
      <c r="A3" s="236"/>
      <c r="B3" s="237"/>
      <c r="C3" s="237" t="s">
        <v>34</v>
      </c>
      <c r="D3" s="237" t="s">
        <v>35</v>
      </c>
      <c r="E3" s="237" t="s">
        <v>37</v>
      </c>
      <c r="F3" s="237" t="s">
        <v>36</v>
      </c>
      <c r="G3" s="239"/>
      <c r="H3" s="239"/>
    </row>
    <row r="4" spans="1:8" ht="18" customHeight="1">
      <c r="A4" s="236"/>
      <c r="B4" s="237"/>
      <c r="C4" s="237"/>
      <c r="D4" s="237"/>
      <c r="E4" s="237"/>
      <c r="F4" s="237"/>
      <c r="G4" s="239"/>
      <c r="H4" s="239"/>
    </row>
    <row r="5" spans="1:8" ht="15">
      <c r="A5" s="118" t="s">
        <v>15</v>
      </c>
      <c r="B5" s="81">
        <v>3568934</v>
      </c>
      <c r="C5" s="81">
        <v>1945487</v>
      </c>
      <c r="D5" s="81">
        <v>1623448</v>
      </c>
      <c r="E5" s="81">
        <v>907654</v>
      </c>
      <c r="F5" s="81">
        <v>2661280</v>
      </c>
      <c r="G5" s="81">
        <v>1435528</v>
      </c>
      <c r="H5" s="81">
        <v>2133406</v>
      </c>
    </row>
    <row r="6" spans="1:8" ht="15">
      <c r="A6" s="118" t="s">
        <v>59</v>
      </c>
      <c r="B6" s="81">
        <v>2448667</v>
      </c>
      <c r="C6" s="81">
        <v>1333961</v>
      </c>
      <c r="D6" s="81">
        <v>1114706</v>
      </c>
      <c r="E6" s="81">
        <v>615643</v>
      </c>
      <c r="F6" s="81">
        <v>1833024</v>
      </c>
      <c r="G6" s="81">
        <v>1116132</v>
      </c>
      <c r="H6" s="81">
        <v>1332535</v>
      </c>
    </row>
    <row r="7" spans="1:8" ht="15">
      <c r="A7" s="118" t="s">
        <v>60</v>
      </c>
      <c r="B7" s="81">
        <v>46016</v>
      </c>
      <c r="C7" s="81">
        <v>27762</v>
      </c>
      <c r="D7" s="81">
        <v>18254</v>
      </c>
      <c r="E7" s="81">
        <v>32188</v>
      </c>
      <c r="F7" s="81">
        <v>13828</v>
      </c>
      <c r="G7" s="81">
        <v>5420</v>
      </c>
      <c r="H7" s="81">
        <v>40597</v>
      </c>
    </row>
    <row r="8" spans="1:8" ht="15">
      <c r="A8" s="118" t="s">
        <v>85</v>
      </c>
      <c r="B8" s="81">
        <v>922522</v>
      </c>
      <c r="C8" s="81">
        <v>548847</v>
      </c>
      <c r="D8" s="81">
        <v>373676</v>
      </c>
      <c r="E8" s="81">
        <v>228744</v>
      </c>
      <c r="F8" s="81">
        <v>693779</v>
      </c>
      <c r="G8" s="81">
        <v>291667</v>
      </c>
      <c r="H8" s="81">
        <v>630855</v>
      </c>
    </row>
    <row r="9" spans="1:10" ht="15">
      <c r="A9" s="118" t="s">
        <v>86</v>
      </c>
      <c r="B9" s="81">
        <v>8723</v>
      </c>
      <c r="C9" s="81">
        <v>4978</v>
      </c>
      <c r="D9" s="81">
        <v>3745</v>
      </c>
      <c r="E9" s="81">
        <v>3150</v>
      </c>
      <c r="F9" s="81">
        <v>5574</v>
      </c>
      <c r="G9" s="81">
        <v>593</v>
      </c>
      <c r="H9" s="81">
        <v>8131</v>
      </c>
      <c r="J9" s="30"/>
    </row>
    <row r="10" spans="1:10" ht="15">
      <c r="A10" s="118" t="s">
        <v>87</v>
      </c>
      <c r="B10" s="81">
        <v>143006</v>
      </c>
      <c r="C10" s="81">
        <v>29939</v>
      </c>
      <c r="D10" s="81">
        <v>113066</v>
      </c>
      <c r="E10" s="81">
        <v>27930</v>
      </c>
      <c r="F10" s="81">
        <v>115076</v>
      </c>
      <c r="G10" s="81">
        <v>21717</v>
      </c>
      <c r="H10" s="81">
        <v>121288</v>
      </c>
      <c r="J10" s="53"/>
    </row>
    <row r="11" spans="1:8" ht="6.75" customHeight="1">
      <c r="A11" s="12"/>
      <c r="B11" s="12"/>
      <c r="C11" s="12"/>
      <c r="D11" s="12"/>
      <c r="E11" s="12"/>
      <c r="F11" s="12"/>
      <c r="G11" s="12"/>
      <c r="H11" s="12"/>
    </row>
    <row r="12" spans="1:10" ht="15.75">
      <c r="A12" s="6" t="s">
        <v>214</v>
      </c>
      <c r="B12" s="55"/>
      <c r="C12" s="55"/>
      <c r="D12" s="55"/>
      <c r="E12" s="55"/>
      <c r="F12" s="55"/>
      <c r="G12" s="55"/>
      <c r="H12" s="55"/>
      <c r="I12" s="55"/>
      <c r="J12" s="55"/>
    </row>
    <row r="13" spans="1:10" ht="15">
      <c r="A13" s="238"/>
      <c r="B13" s="222" t="s">
        <v>55</v>
      </c>
      <c r="C13" s="222"/>
      <c r="D13" s="222"/>
      <c r="E13" s="222" t="s">
        <v>37</v>
      </c>
      <c r="F13" s="222"/>
      <c r="G13" s="222"/>
      <c r="H13" s="222" t="s">
        <v>36</v>
      </c>
      <c r="I13" s="222"/>
      <c r="J13" s="222"/>
    </row>
    <row r="14" spans="1:10" ht="15">
      <c r="A14" s="238"/>
      <c r="B14" s="152" t="s">
        <v>9</v>
      </c>
      <c r="C14" s="152" t="s">
        <v>34</v>
      </c>
      <c r="D14" s="152" t="s">
        <v>35</v>
      </c>
      <c r="E14" s="152" t="s">
        <v>9</v>
      </c>
      <c r="F14" s="152" t="s">
        <v>34</v>
      </c>
      <c r="G14" s="152" t="s">
        <v>35</v>
      </c>
      <c r="H14" s="152" t="s">
        <v>9</v>
      </c>
      <c r="I14" s="152" t="s">
        <v>34</v>
      </c>
      <c r="J14" s="152" t="s">
        <v>35</v>
      </c>
    </row>
    <row r="15" spans="1:12" ht="15.75" customHeight="1">
      <c r="A15" s="94" t="s">
        <v>15</v>
      </c>
      <c r="B15" s="81">
        <v>3568934</v>
      </c>
      <c r="C15" s="81">
        <v>1945487</v>
      </c>
      <c r="D15" s="81">
        <v>1623448</v>
      </c>
      <c r="E15" s="81">
        <v>907654</v>
      </c>
      <c r="F15" s="81">
        <v>490957</v>
      </c>
      <c r="G15" s="81">
        <v>416698</v>
      </c>
      <c r="H15" s="81">
        <v>2661280</v>
      </c>
      <c r="I15" s="81">
        <v>1454530</v>
      </c>
      <c r="J15" s="81">
        <v>1206750</v>
      </c>
      <c r="L15" s="53"/>
    </row>
    <row r="16" spans="1:10" ht="15">
      <c r="A16" s="94" t="s">
        <v>81</v>
      </c>
      <c r="B16" s="81">
        <v>990788</v>
      </c>
      <c r="C16" s="81">
        <v>441719</v>
      </c>
      <c r="D16" s="81">
        <v>549069</v>
      </c>
      <c r="E16" s="81">
        <v>125523</v>
      </c>
      <c r="F16" s="81">
        <v>56795</v>
      </c>
      <c r="G16" s="81">
        <v>68728</v>
      </c>
      <c r="H16" s="81">
        <v>865265</v>
      </c>
      <c r="I16" s="81">
        <v>384924</v>
      </c>
      <c r="J16" s="81">
        <v>480341</v>
      </c>
    </row>
    <row r="17" spans="1:10" ht="15">
      <c r="A17" s="94" t="s">
        <v>82</v>
      </c>
      <c r="B17" s="81">
        <v>543556</v>
      </c>
      <c r="C17" s="81">
        <v>276889</v>
      </c>
      <c r="D17" s="81">
        <v>266668</v>
      </c>
      <c r="E17" s="81">
        <v>61691</v>
      </c>
      <c r="F17" s="81">
        <v>29300</v>
      </c>
      <c r="G17" s="81">
        <v>32390</v>
      </c>
      <c r="H17" s="81">
        <v>481866</v>
      </c>
      <c r="I17" s="81">
        <v>247588</v>
      </c>
      <c r="J17" s="81">
        <v>234277</v>
      </c>
    </row>
    <row r="18" spans="1:10" ht="15">
      <c r="A18" s="94" t="s">
        <v>79</v>
      </c>
      <c r="B18" s="81">
        <v>733748</v>
      </c>
      <c r="C18" s="81">
        <v>379097</v>
      </c>
      <c r="D18" s="81">
        <v>354651</v>
      </c>
      <c r="E18" s="81">
        <v>112274</v>
      </c>
      <c r="F18" s="81">
        <v>62550</v>
      </c>
      <c r="G18" s="81">
        <v>49724</v>
      </c>
      <c r="H18" s="81">
        <v>621475</v>
      </c>
      <c r="I18" s="81">
        <v>316547</v>
      </c>
      <c r="J18" s="81">
        <v>304928</v>
      </c>
    </row>
    <row r="19" spans="1:10" ht="15">
      <c r="A19" s="94" t="s">
        <v>76</v>
      </c>
      <c r="B19" s="81">
        <v>529155</v>
      </c>
      <c r="C19" s="81">
        <v>324478</v>
      </c>
      <c r="D19" s="81">
        <v>204677</v>
      </c>
      <c r="E19" s="81">
        <v>235435</v>
      </c>
      <c r="F19" s="81">
        <v>129031</v>
      </c>
      <c r="G19" s="81">
        <v>106404</v>
      </c>
      <c r="H19" s="81">
        <v>293720</v>
      </c>
      <c r="I19" s="81">
        <v>195447</v>
      </c>
      <c r="J19" s="81">
        <v>98274</v>
      </c>
    </row>
    <row r="20" spans="1:10" ht="15">
      <c r="A20" s="94" t="s">
        <v>80</v>
      </c>
      <c r="B20" s="81">
        <v>407673</v>
      </c>
      <c r="C20" s="81">
        <v>274832</v>
      </c>
      <c r="D20" s="81">
        <v>132841</v>
      </c>
      <c r="E20" s="81">
        <v>196728</v>
      </c>
      <c r="F20" s="81">
        <v>114757</v>
      </c>
      <c r="G20" s="81">
        <v>81971</v>
      </c>
      <c r="H20" s="81">
        <v>210944</v>
      </c>
      <c r="I20" s="81">
        <v>160075</v>
      </c>
      <c r="J20" s="81">
        <v>50869</v>
      </c>
    </row>
    <row r="21" spans="1:10" ht="15">
      <c r="A21" s="94" t="s">
        <v>77</v>
      </c>
      <c r="B21" s="81">
        <v>276936</v>
      </c>
      <c r="C21" s="81">
        <v>193605</v>
      </c>
      <c r="D21" s="81">
        <v>83331</v>
      </c>
      <c r="E21" s="81">
        <v>131246</v>
      </c>
      <c r="F21" s="81">
        <v>76964</v>
      </c>
      <c r="G21" s="81">
        <v>54281</v>
      </c>
      <c r="H21" s="81">
        <v>145690</v>
      </c>
      <c r="I21" s="81">
        <v>116641</v>
      </c>
      <c r="J21" s="81">
        <v>29050</v>
      </c>
    </row>
    <row r="22" spans="1:10" ht="15">
      <c r="A22" s="94" t="s">
        <v>78</v>
      </c>
      <c r="B22" s="81">
        <v>87078</v>
      </c>
      <c r="C22" s="81">
        <v>54867</v>
      </c>
      <c r="D22" s="81">
        <v>32211</v>
      </c>
      <c r="E22" s="81">
        <v>44759</v>
      </c>
      <c r="F22" s="81">
        <v>21559</v>
      </c>
      <c r="G22" s="81">
        <v>23199</v>
      </c>
      <c r="H22" s="81">
        <v>42319</v>
      </c>
      <c r="I22" s="81">
        <v>33307</v>
      </c>
      <c r="J22" s="81">
        <v>9012</v>
      </c>
    </row>
    <row r="27" spans="2:10" ht="12.75">
      <c r="B27" s="30"/>
      <c r="C27" s="30"/>
      <c r="D27" s="30"/>
      <c r="E27" s="30"/>
      <c r="G27" s="30"/>
      <c r="H27" s="30"/>
      <c r="I27" s="30"/>
      <c r="J27" s="30"/>
    </row>
    <row r="28" spans="2:10" ht="12.75">
      <c r="B28" s="30"/>
      <c r="C28" s="30"/>
      <c r="D28" s="30"/>
      <c r="E28" s="30"/>
      <c r="F28" s="30"/>
      <c r="G28" s="30"/>
      <c r="H28" s="30"/>
      <c r="I28" s="30"/>
      <c r="J28" s="30"/>
    </row>
    <row r="29" spans="2:10" ht="12.75">
      <c r="B29" s="30"/>
      <c r="C29" s="30"/>
      <c r="D29" s="30"/>
      <c r="E29" s="30"/>
      <c r="F29" s="30"/>
      <c r="G29" s="30"/>
      <c r="H29" s="30"/>
      <c r="I29" s="30"/>
      <c r="J29" s="30"/>
    </row>
    <row r="30" spans="2:10" ht="12.75">
      <c r="B30" s="30"/>
      <c r="C30" s="30"/>
      <c r="D30" s="30"/>
      <c r="E30" s="30"/>
      <c r="F30" s="30"/>
      <c r="G30" s="30"/>
      <c r="H30" s="30"/>
      <c r="I30" s="30"/>
      <c r="J30" s="30"/>
    </row>
    <row r="31" spans="3:10" ht="12.75">
      <c r="C31" s="30"/>
      <c r="D31" s="30"/>
      <c r="E31" s="30"/>
      <c r="F31" s="30"/>
      <c r="G31" s="30"/>
      <c r="H31" s="30"/>
      <c r="I31" s="30"/>
      <c r="J31" s="30"/>
    </row>
    <row r="32" spans="3:11" ht="12.75">
      <c r="C32" s="30"/>
      <c r="D32" s="30"/>
      <c r="E32" s="30"/>
      <c r="F32" s="30"/>
      <c r="G32" s="30"/>
      <c r="H32" s="30"/>
      <c r="I32" s="30"/>
      <c r="J32" s="30"/>
      <c r="K32" s="30"/>
    </row>
    <row r="33" spans="10:11" ht="12.75">
      <c r="J33" s="30"/>
      <c r="K33" s="30"/>
    </row>
    <row r="34" spans="3:11" ht="12.75">
      <c r="C34" s="30"/>
      <c r="D34" s="30"/>
      <c r="E34" s="30"/>
      <c r="F34" s="30"/>
      <c r="G34" s="30"/>
      <c r="H34" s="30"/>
      <c r="I34" s="30"/>
      <c r="J34" s="30"/>
      <c r="K34" s="30"/>
    </row>
    <row r="36" spans="6:11" ht="12.75">
      <c r="F36" s="30"/>
      <c r="G36" s="30"/>
      <c r="H36" s="30"/>
      <c r="I36" s="30"/>
      <c r="J36" s="30"/>
      <c r="K36" s="30"/>
    </row>
    <row r="39" spans="6:7" ht="12.75">
      <c r="F39" s="30"/>
      <c r="G39" s="30"/>
    </row>
    <row r="40" spans="6:7" ht="12.75">
      <c r="F40" s="30"/>
      <c r="G40" s="30"/>
    </row>
    <row r="41" ht="12.75">
      <c r="F41" s="30"/>
    </row>
    <row r="42" spans="6:7" ht="12.75">
      <c r="F42" s="30"/>
      <c r="G42" s="30"/>
    </row>
    <row r="43" ht="12.75">
      <c r="F43" s="30"/>
    </row>
    <row r="44" ht="12.75">
      <c r="F44" s="30"/>
    </row>
    <row r="45" ht="12.75">
      <c r="F45" s="30"/>
    </row>
    <row r="46" ht="12.75">
      <c r="F46" s="30"/>
    </row>
    <row r="47" ht="12.75">
      <c r="F47" s="30"/>
    </row>
    <row r="49" ht="12.75">
      <c r="F49" s="30"/>
    </row>
  </sheetData>
  <sheetProtection/>
  <mergeCells count="14">
    <mergeCell ref="H13:J13"/>
    <mergeCell ref="A2:A4"/>
    <mergeCell ref="B2:B4"/>
    <mergeCell ref="C3:C4"/>
    <mergeCell ref="A13:A14"/>
    <mergeCell ref="C2:D2"/>
    <mergeCell ref="E2:F2"/>
    <mergeCell ref="B13:D13"/>
    <mergeCell ref="E13:G13"/>
    <mergeCell ref="D3:D4"/>
    <mergeCell ref="E3:E4"/>
    <mergeCell ref="F3:F4"/>
    <mergeCell ref="G2:G4"/>
    <mergeCell ref="H2:H4"/>
  </mergeCells>
  <printOptions/>
  <pageMargins left="0.75" right="0.75" top="1" bottom="1" header="0.5" footer="0.5"/>
  <pageSetup horizontalDpi="600" verticalDpi="600" orientation="landscape" paperSize="9" scale="76" r:id="rId1"/>
  <headerFooter>
    <oddFooter>&amp;C&amp;F&amp;RPage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0"/>
  <sheetViews>
    <sheetView zoomScaleSheetLayoutView="100" zoomScalePageLayoutView="0" workbookViewId="0" topLeftCell="A1">
      <selection activeCell="A2" sqref="A2:I11"/>
    </sheetView>
  </sheetViews>
  <sheetFormatPr defaultColWidth="8.8515625" defaultRowHeight="15"/>
  <cols>
    <col min="1" max="1" width="19.7109375" style="55" customWidth="1"/>
    <col min="2" max="2" width="9.421875" style="55" customWidth="1"/>
    <col min="3" max="7" width="10.8515625" style="55" customWidth="1"/>
    <col min="8" max="8" width="13.7109375" style="55" bestFit="1" customWidth="1"/>
    <col min="9" max="9" width="15.00390625" style="55" bestFit="1" customWidth="1"/>
    <col min="10" max="16384" width="8.8515625" style="55" customWidth="1"/>
  </cols>
  <sheetData>
    <row r="1" spans="1:9" ht="15.75">
      <c r="A1" s="25" t="s">
        <v>215</v>
      </c>
      <c r="B1" s="10"/>
      <c r="C1" s="10"/>
      <c r="D1" s="10"/>
      <c r="E1" s="10"/>
      <c r="F1" s="10"/>
      <c r="G1" s="10"/>
      <c r="H1" s="10"/>
      <c r="I1" s="10"/>
    </row>
    <row r="2" spans="1:9" ht="15" customHeight="1">
      <c r="A2" s="241"/>
      <c r="B2" s="242" t="s">
        <v>173</v>
      </c>
      <c r="C2" s="237" t="s">
        <v>9</v>
      </c>
      <c r="D2" s="153" t="s">
        <v>53</v>
      </c>
      <c r="E2" s="153"/>
      <c r="F2" s="153" t="s">
        <v>200</v>
      </c>
      <c r="G2" s="153"/>
      <c r="H2" s="239" t="s">
        <v>179</v>
      </c>
      <c r="I2" s="239" t="s">
        <v>171</v>
      </c>
    </row>
    <row r="3" spans="1:9" ht="15" customHeight="1">
      <c r="A3" s="241"/>
      <c r="B3" s="242"/>
      <c r="C3" s="237"/>
      <c r="D3" s="237" t="s">
        <v>34</v>
      </c>
      <c r="E3" s="237" t="s">
        <v>35</v>
      </c>
      <c r="F3" s="237" t="s">
        <v>37</v>
      </c>
      <c r="G3" s="237" t="s">
        <v>36</v>
      </c>
      <c r="H3" s="239"/>
      <c r="I3" s="239"/>
    </row>
    <row r="4" spans="1:9" ht="15">
      <c r="A4" s="241"/>
      <c r="B4" s="242"/>
      <c r="C4" s="237"/>
      <c r="D4" s="237"/>
      <c r="E4" s="237"/>
      <c r="F4" s="237"/>
      <c r="G4" s="237"/>
      <c r="H4" s="239"/>
      <c r="I4" s="239"/>
    </row>
    <row r="5" spans="1:13" ht="15.75" customHeight="1">
      <c r="A5" s="243" t="s">
        <v>185</v>
      </c>
      <c r="B5" s="244"/>
      <c r="C5" s="81">
        <v>3352469</v>
      </c>
      <c r="D5" s="81">
        <v>1622447</v>
      </c>
      <c r="E5" s="81">
        <v>1730022</v>
      </c>
      <c r="F5" s="81">
        <v>805364</v>
      </c>
      <c r="G5" s="81">
        <v>2547105</v>
      </c>
      <c r="H5" s="81">
        <v>1197661</v>
      </c>
      <c r="I5" s="81">
        <v>2154809</v>
      </c>
      <c r="K5" s="54"/>
      <c r="M5" s="9"/>
    </row>
    <row r="6" spans="1:14" ht="15">
      <c r="A6" s="240" t="s">
        <v>12</v>
      </c>
      <c r="B6" s="154" t="s">
        <v>92</v>
      </c>
      <c r="C6" s="81">
        <v>783641</v>
      </c>
      <c r="D6" s="81">
        <v>411768</v>
      </c>
      <c r="E6" s="81">
        <v>371873</v>
      </c>
      <c r="F6" s="81">
        <v>186983</v>
      </c>
      <c r="G6" s="81">
        <v>596658</v>
      </c>
      <c r="H6" s="81">
        <v>262063</v>
      </c>
      <c r="I6" s="81">
        <v>521579</v>
      </c>
      <c r="K6" s="54"/>
      <c r="L6" s="9"/>
      <c r="N6" s="9"/>
    </row>
    <row r="7" spans="1:12" ht="15">
      <c r="A7" s="240"/>
      <c r="B7" s="154" t="s">
        <v>174</v>
      </c>
      <c r="C7" s="81">
        <v>1476419</v>
      </c>
      <c r="D7" s="81">
        <v>785461</v>
      </c>
      <c r="E7" s="81">
        <v>690957</v>
      </c>
      <c r="F7" s="81">
        <v>400845</v>
      </c>
      <c r="G7" s="81">
        <v>1075574</v>
      </c>
      <c r="H7" s="81">
        <v>513432</v>
      </c>
      <c r="I7" s="81">
        <v>962987</v>
      </c>
      <c r="K7" s="54"/>
      <c r="L7" s="9"/>
    </row>
    <row r="8" spans="1:9" ht="15">
      <c r="A8" s="240" t="s">
        <v>13</v>
      </c>
      <c r="B8" s="154" t="s">
        <v>92</v>
      </c>
      <c r="C8" s="81">
        <v>164476</v>
      </c>
      <c r="D8" s="81">
        <v>85267</v>
      </c>
      <c r="E8" s="81">
        <v>79209</v>
      </c>
      <c r="F8" s="81">
        <v>41883</v>
      </c>
      <c r="G8" s="81">
        <v>122594</v>
      </c>
      <c r="H8" s="81">
        <v>68825</v>
      </c>
      <c r="I8" s="81">
        <v>95652</v>
      </c>
    </row>
    <row r="9" spans="1:11" ht="15">
      <c r="A9" s="240"/>
      <c r="B9" s="154" t="s">
        <v>174</v>
      </c>
      <c r="C9" s="81">
        <v>308423</v>
      </c>
      <c r="D9" s="81">
        <v>157614</v>
      </c>
      <c r="E9" s="81">
        <v>150810</v>
      </c>
      <c r="F9" s="81">
        <v>94710</v>
      </c>
      <c r="G9" s="81">
        <v>213713</v>
      </c>
      <c r="H9" s="81">
        <v>126892</v>
      </c>
      <c r="I9" s="81">
        <v>181531</v>
      </c>
      <c r="K9" s="54"/>
    </row>
    <row r="10" spans="1:9" ht="15">
      <c r="A10" s="240" t="s">
        <v>63</v>
      </c>
      <c r="B10" s="154" t="s">
        <v>92</v>
      </c>
      <c r="C10" s="81">
        <v>1267125</v>
      </c>
      <c r="D10" s="81">
        <v>593762</v>
      </c>
      <c r="E10" s="81">
        <v>673364</v>
      </c>
      <c r="F10" s="81">
        <v>254991</v>
      </c>
      <c r="G10" s="81">
        <v>1012135</v>
      </c>
      <c r="H10" s="81">
        <v>384639</v>
      </c>
      <c r="I10" s="81">
        <v>882487</v>
      </c>
    </row>
    <row r="11" spans="1:9" ht="15">
      <c r="A11" s="240"/>
      <c r="B11" s="154" t="s">
        <v>174</v>
      </c>
      <c r="C11" s="81">
        <v>1567627</v>
      </c>
      <c r="D11" s="81">
        <v>679372</v>
      </c>
      <c r="E11" s="81">
        <v>888255</v>
      </c>
      <c r="F11" s="81">
        <v>309809</v>
      </c>
      <c r="G11" s="81">
        <v>1257818</v>
      </c>
      <c r="H11" s="81">
        <v>557336</v>
      </c>
      <c r="I11" s="81">
        <v>1010291</v>
      </c>
    </row>
    <row r="12" spans="1:9" ht="6.75" customHeight="1">
      <c r="A12" s="13"/>
      <c r="B12" s="13"/>
      <c r="C12" s="13"/>
      <c r="D12" s="13"/>
      <c r="E12" s="13"/>
      <c r="F12" s="13"/>
      <c r="G12" s="13"/>
      <c r="H12" s="13"/>
      <c r="I12" s="13"/>
    </row>
    <row r="15" ht="15">
      <c r="F15" s="49"/>
    </row>
    <row r="16" ht="15">
      <c r="C16" s="49"/>
    </row>
    <row r="18" ht="15">
      <c r="C18" s="49"/>
    </row>
    <row r="25" ht="15">
      <c r="E25" s="22"/>
    </row>
    <row r="26" spans="2:8" ht="15">
      <c r="B26" s="54"/>
      <c r="C26" s="54"/>
      <c r="D26" s="54"/>
      <c r="E26" s="54"/>
      <c r="F26" s="54"/>
      <c r="G26" s="54"/>
      <c r="H26" s="54"/>
    </row>
    <row r="27" spans="2:8" ht="15">
      <c r="B27" s="54"/>
      <c r="C27" s="54"/>
      <c r="D27" s="54"/>
      <c r="E27" s="54"/>
      <c r="F27" s="54"/>
      <c r="G27" s="54"/>
      <c r="H27" s="54"/>
    </row>
    <row r="28" spans="2:10" ht="15">
      <c r="B28" s="54"/>
      <c r="C28" s="54"/>
      <c r="D28" s="54"/>
      <c r="E28" s="54"/>
      <c r="F28" s="54"/>
      <c r="G28" s="54"/>
      <c r="H28" s="54"/>
      <c r="J28" s="54"/>
    </row>
    <row r="29" spans="2:10" ht="15">
      <c r="B29" s="54"/>
      <c r="C29" s="54"/>
      <c r="D29" s="54"/>
      <c r="E29" s="54"/>
      <c r="F29" s="54"/>
      <c r="G29" s="54"/>
      <c r="H29" s="54"/>
      <c r="J29" s="54"/>
    </row>
    <row r="30" spans="2:10" ht="15">
      <c r="B30" s="54"/>
      <c r="C30" s="54"/>
      <c r="D30" s="54"/>
      <c r="E30" s="54"/>
      <c r="F30" s="54"/>
      <c r="G30" s="54"/>
      <c r="H30" s="54"/>
      <c r="J30" s="54"/>
    </row>
    <row r="32" ht="15">
      <c r="J32" s="54"/>
    </row>
    <row r="35" ht="15">
      <c r="K35" s="54"/>
    </row>
    <row r="36" spans="2:11" ht="15">
      <c r="B36" s="54"/>
      <c r="C36" s="54"/>
      <c r="D36" s="54"/>
      <c r="E36" s="54"/>
      <c r="F36" s="54"/>
      <c r="G36" s="54"/>
      <c r="H36" s="54"/>
      <c r="K36" s="54"/>
    </row>
    <row r="37" spans="2:11" ht="15">
      <c r="B37" s="54"/>
      <c r="C37" s="54"/>
      <c r="D37" s="54"/>
      <c r="E37" s="54"/>
      <c r="F37" s="54"/>
      <c r="G37" s="54"/>
      <c r="H37" s="54"/>
      <c r="K37" s="54"/>
    </row>
    <row r="38" spans="2:11" ht="15">
      <c r="B38" s="54"/>
      <c r="C38" s="54"/>
      <c r="D38" s="54"/>
      <c r="E38" s="54"/>
      <c r="F38" s="54"/>
      <c r="G38" s="54"/>
      <c r="H38" s="54"/>
      <c r="K38" s="54"/>
    </row>
    <row r="40" spans="2:11" ht="15">
      <c r="B40" s="54"/>
      <c r="C40" s="54"/>
      <c r="D40" s="54"/>
      <c r="E40" s="54"/>
      <c r="F40" s="54"/>
      <c r="G40" s="54"/>
      <c r="H40" s="54"/>
      <c r="K40" s="54"/>
    </row>
  </sheetData>
  <sheetProtection/>
  <mergeCells count="13">
    <mergeCell ref="I2:I4"/>
    <mergeCell ref="D3:D4"/>
    <mergeCell ref="A6:A7"/>
    <mergeCell ref="A8:A9"/>
    <mergeCell ref="A10:A11"/>
    <mergeCell ref="A2:A4"/>
    <mergeCell ref="B2:B4"/>
    <mergeCell ref="C2:C4"/>
    <mergeCell ref="E3:E4"/>
    <mergeCell ref="F3:F4"/>
    <mergeCell ref="G3:G4"/>
    <mergeCell ref="A5:B5"/>
    <mergeCell ref="H2:H4"/>
  </mergeCells>
  <printOptions/>
  <pageMargins left="0.7" right="0.7" top="0.75" bottom="0.75" header="0.3" footer="0.3"/>
  <pageSetup horizontalDpi="600" verticalDpi="600" orientation="landscape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SheetLayoutView="100" zoomScalePageLayoutView="0" workbookViewId="0" topLeftCell="A1">
      <selection activeCell="A2" sqref="A2:H9"/>
    </sheetView>
  </sheetViews>
  <sheetFormatPr defaultColWidth="8.8515625" defaultRowHeight="15"/>
  <cols>
    <col min="1" max="1" width="28.421875" style="55" bestFit="1" customWidth="1"/>
    <col min="2" max="7" width="11.421875" style="55" customWidth="1"/>
    <col min="8" max="8" width="10.7109375" style="55" customWidth="1"/>
    <col min="9" max="16384" width="8.8515625" style="55" customWidth="1"/>
  </cols>
  <sheetData>
    <row r="1" spans="1:12" ht="15" customHeight="1">
      <c r="A1" s="245" t="s">
        <v>216</v>
      </c>
      <c r="B1" s="245"/>
      <c r="C1" s="245"/>
      <c r="D1" s="245"/>
      <c r="E1" s="245"/>
      <c r="F1" s="245"/>
      <c r="G1" s="245"/>
      <c r="H1" s="245"/>
      <c r="I1" s="21"/>
      <c r="J1" s="21"/>
      <c r="K1" s="21"/>
      <c r="L1" s="21"/>
    </row>
    <row r="2" spans="1:8" ht="15">
      <c r="A2" s="238"/>
      <c r="B2" s="187" t="s">
        <v>55</v>
      </c>
      <c r="C2" s="187"/>
      <c r="D2" s="187"/>
      <c r="E2" s="187" t="s">
        <v>37</v>
      </c>
      <c r="F2" s="246"/>
      <c r="G2" s="187" t="s">
        <v>36</v>
      </c>
      <c r="H2" s="246"/>
    </row>
    <row r="3" spans="1:8" ht="15">
      <c r="A3" s="238"/>
      <c r="B3" s="109" t="s">
        <v>9</v>
      </c>
      <c r="C3" s="109" t="s">
        <v>34</v>
      </c>
      <c r="D3" s="109" t="s">
        <v>35</v>
      </c>
      <c r="E3" s="109" t="s">
        <v>34</v>
      </c>
      <c r="F3" s="109" t="s">
        <v>35</v>
      </c>
      <c r="G3" s="109" t="s">
        <v>34</v>
      </c>
      <c r="H3" s="109" t="s">
        <v>35</v>
      </c>
    </row>
    <row r="4" spans="1:8" ht="15">
      <c r="A4" s="94" t="s">
        <v>184</v>
      </c>
      <c r="B4" s="80">
        <v>277623</v>
      </c>
      <c r="C4" s="80">
        <v>140091</v>
      </c>
      <c r="D4" s="80">
        <v>137532</v>
      </c>
      <c r="E4" s="80">
        <v>41125</v>
      </c>
      <c r="F4" s="80">
        <v>48212</v>
      </c>
      <c r="G4" s="80">
        <v>98966</v>
      </c>
      <c r="H4" s="80">
        <v>89320</v>
      </c>
    </row>
    <row r="5" spans="1:8" ht="15">
      <c r="A5" s="94" t="s">
        <v>145</v>
      </c>
      <c r="B5" s="81">
        <v>99618</v>
      </c>
      <c r="C5" s="81">
        <v>54820</v>
      </c>
      <c r="D5" s="81">
        <v>44798</v>
      </c>
      <c r="E5" s="81">
        <v>10069</v>
      </c>
      <c r="F5" s="81">
        <v>12026</v>
      </c>
      <c r="G5" s="81">
        <v>44751</v>
      </c>
      <c r="H5" s="81">
        <v>32772</v>
      </c>
    </row>
    <row r="6" spans="1:8" ht="15">
      <c r="A6" s="94" t="s">
        <v>71</v>
      </c>
      <c r="B6" s="81">
        <v>68552</v>
      </c>
      <c r="C6" s="81">
        <v>37004</v>
      </c>
      <c r="D6" s="81">
        <v>31548</v>
      </c>
      <c r="E6" s="81">
        <v>13127</v>
      </c>
      <c r="F6" s="81">
        <v>10973</v>
      </c>
      <c r="G6" s="81">
        <v>23877</v>
      </c>
      <c r="H6" s="81">
        <v>20575</v>
      </c>
    </row>
    <row r="7" spans="1:8" ht="15">
      <c r="A7" s="94" t="s">
        <v>73</v>
      </c>
      <c r="B7" s="81">
        <v>37400</v>
      </c>
      <c r="C7" s="81">
        <v>18297</v>
      </c>
      <c r="D7" s="81">
        <v>19103</v>
      </c>
      <c r="E7" s="81">
        <v>3278</v>
      </c>
      <c r="F7" s="81">
        <v>5625</v>
      </c>
      <c r="G7" s="81">
        <v>15019</v>
      </c>
      <c r="H7" s="81">
        <v>13479</v>
      </c>
    </row>
    <row r="8" spans="1:8" ht="15">
      <c r="A8" s="94" t="s">
        <v>72</v>
      </c>
      <c r="B8" s="81">
        <v>32354</v>
      </c>
      <c r="C8" s="81">
        <v>13448</v>
      </c>
      <c r="D8" s="81">
        <v>18907</v>
      </c>
      <c r="E8" s="81">
        <v>5335</v>
      </c>
      <c r="F8" s="81">
        <v>7893</v>
      </c>
      <c r="G8" s="81">
        <v>8113</v>
      </c>
      <c r="H8" s="81">
        <v>11013</v>
      </c>
    </row>
    <row r="9" spans="1:8" ht="15">
      <c r="A9" s="155" t="s">
        <v>74</v>
      </c>
      <c r="B9" s="81">
        <v>39698</v>
      </c>
      <c r="C9" s="81">
        <v>16523</v>
      </c>
      <c r="D9" s="81">
        <v>23175</v>
      </c>
      <c r="E9" s="81">
        <v>9316</v>
      </c>
      <c r="F9" s="81">
        <v>11695</v>
      </c>
      <c r="G9" s="81">
        <v>7207</v>
      </c>
      <c r="H9" s="81">
        <v>11481</v>
      </c>
    </row>
    <row r="10" ht="15">
      <c r="E10" s="22"/>
    </row>
    <row r="11" ht="15">
      <c r="C11" s="9"/>
    </row>
    <row r="12" spans="2:8" ht="15">
      <c r="B12" s="54"/>
      <c r="C12" s="54"/>
      <c r="D12" s="54"/>
      <c r="E12" s="54"/>
      <c r="F12" s="54"/>
      <c r="G12" s="54"/>
      <c r="H12" s="54"/>
    </row>
    <row r="13" spans="2:6" ht="15">
      <c r="B13" s="54"/>
      <c r="C13" s="54"/>
      <c r="D13" s="54"/>
      <c r="E13" s="54"/>
      <c r="F13" s="54"/>
    </row>
    <row r="14" spans="2:12" ht="15">
      <c r="B14" s="54"/>
      <c r="C14" s="54"/>
      <c r="D14" s="54"/>
      <c r="E14" s="54"/>
      <c r="F14" s="54"/>
      <c r="G14" s="54"/>
      <c r="H14" s="54"/>
      <c r="L14" s="54"/>
    </row>
    <row r="15" spans="2:12" ht="15">
      <c r="B15" s="54"/>
      <c r="C15" s="54"/>
      <c r="D15" s="54"/>
      <c r="E15" s="54"/>
      <c r="F15" s="54"/>
      <c r="G15" s="54"/>
      <c r="H15" s="54"/>
      <c r="L15" s="54"/>
    </row>
    <row r="16" spans="2:12" ht="15">
      <c r="B16" s="54"/>
      <c r="C16" s="54"/>
      <c r="D16" s="54"/>
      <c r="E16" s="54"/>
      <c r="F16" s="54"/>
      <c r="G16" s="54"/>
      <c r="H16" s="54"/>
      <c r="L16" s="54"/>
    </row>
    <row r="17" spans="2:12" ht="15">
      <c r="B17" s="54"/>
      <c r="C17" s="54"/>
      <c r="D17" s="54"/>
      <c r="E17" s="54"/>
      <c r="F17" s="54"/>
      <c r="G17" s="54"/>
      <c r="H17" s="54"/>
      <c r="L17" s="54"/>
    </row>
    <row r="18" spans="2:12" ht="15">
      <c r="B18" s="54"/>
      <c r="C18" s="54"/>
      <c r="D18" s="54"/>
      <c r="E18" s="54"/>
      <c r="F18" s="54"/>
      <c r="G18" s="54"/>
      <c r="H18" s="54"/>
      <c r="L18" s="54"/>
    </row>
    <row r="19" spans="2:12" ht="15">
      <c r="B19" s="54"/>
      <c r="C19" s="54"/>
      <c r="D19" s="54"/>
      <c r="E19" s="54"/>
      <c r="F19" s="54"/>
      <c r="G19" s="54"/>
      <c r="H19" s="54"/>
      <c r="L19" s="54"/>
    </row>
    <row r="20" spans="2:12" ht="15">
      <c r="B20" s="54"/>
      <c r="C20" s="54"/>
      <c r="D20" s="54"/>
      <c r="E20" s="54"/>
      <c r="F20" s="54"/>
      <c r="L20" s="54"/>
    </row>
    <row r="21" ht="15">
      <c r="L21" s="54"/>
    </row>
    <row r="22" ht="15">
      <c r="L22" s="54"/>
    </row>
  </sheetData>
  <sheetProtection/>
  <mergeCells count="5">
    <mergeCell ref="A1:H1"/>
    <mergeCell ref="B2:D2"/>
    <mergeCell ref="E2:F2"/>
    <mergeCell ref="G2:H2"/>
    <mergeCell ref="A2:A3"/>
  </mergeCells>
  <printOptions/>
  <pageMargins left="0.7" right="0.7" top="0.75" bottom="0.75" header="0.3" footer="0.3"/>
  <pageSetup horizontalDpi="600" verticalDpi="600" orientation="landscape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I25"/>
  <sheetViews>
    <sheetView zoomScaleSheetLayoutView="100" zoomScalePageLayoutView="0" workbookViewId="0" topLeftCell="A1">
      <selection activeCell="A3" sqref="A3:H15"/>
    </sheetView>
  </sheetViews>
  <sheetFormatPr defaultColWidth="8.8515625" defaultRowHeight="15"/>
  <cols>
    <col min="1" max="1" width="40.421875" style="55" customWidth="1"/>
    <col min="2" max="8" width="11.421875" style="55" customWidth="1"/>
    <col min="9" max="16384" width="8.8515625" style="55" customWidth="1"/>
  </cols>
  <sheetData>
    <row r="1" spans="1:8" ht="15" customHeight="1">
      <c r="A1" s="247" t="s">
        <v>202</v>
      </c>
      <c r="B1" s="247"/>
      <c r="C1" s="247"/>
      <c r="D1" s="247"/>
      <c r="E1" s="247"/>
      <c r="F1" s="247"/>
      <c r="G1" s="247"/>
      <c r="H1" s="247"/>
    </row>
    <row r="2" spans="1:8" ht="15">
      <c r="A2" s="247"/>
      <c r="B2" s="247"/>
      <c r="C2" s="247"/>
      <c r="D2" s="247"/>
      <c r="E2" s="247"/>
      <c r="F2" s="247"/>
      <c r="G2" s="247"/>
      <c r="H2" s="247"/>
    </row>
    <row r="3" spans="1:8" ht="15">
      <c r="A3" s="248" t="s">
        <v>120</v>
      </c>
      <c r="B3" s="187" t="s">
        <v>55</v>
      </c>
      <c r="C3" s="187"/>
      <c r="D3" s="187"/>
      <c r="E3" s="187" t="s">
        <v>37</v>
      </c>
      <c r="F3" s="246"/>
      <c r="G3" s="187" t="s">
        <v>36</v>
      </c>
      <c r="H3" s="246"/>
    </row>
    <row r="4" spans="1:8" ht="15">
      <c r="A4" s="248"/>
      <c r="B4" s="221" t="s">
        <v>9</v>
      </c>
      <c r="C4" s="221" t="s">
        <v>34</v>
      </c>
      <c r="D4" s="221" t="s">
        <v>35</v>
      </c>
      <c r="E4" s="221" t="s">
        <v>34</v>
      </c>
      <c r="F4" s="221" t="s">
        <v>35</v>
      </c>
      <c r="G4" s="221" t="s">
        <v>34</v>
      </c>
      <c r="H4" s="221" t="s">
        <v>35</v>
      </c>
    </row>
    <row r="5" spans="1:8" ht="30" customHeight="1">
      <c r="A5" s="248"/>
      <c r="B5" s="221"/>
      <c r="C5" s="221"/>
      <c r="D5" s="221"/>
      <c r="E5" s="221"/>
      <c r="F5" s="221"/>
      <c r="G5" s="221"/>
      <c r="H5" s="221"/>
    </row>
    <row r="6" spans="1:8" ht="15" customHeight="1">
      <c r="A6" s="248"/>
      <c r="B6" s="80">
        <v>1145563</v>
      </c>
      <c r="C6" s="80">
        <v>463347</v>
      </c>
      <c r="D6" s="80">
        <v>682216</v>
      </c>
      <c r="E6" s="80">
        <v>65515</v>
      </c>
      <c r="F6" s="80">
        <v>131416</v>
      </c>
      <c r="G6" s="80">
        <v>397832</v>
      </c>
      <c r="H6" s="80">
        <v>550800</v>
      </c>
    </row>
    <row r="7" spans="1:8" ht="15">
      <c r="A7" s="122" t="s">
        <v>75</v>
      </c>
      <c r="B7" s="80">
        <v>339342</v>
      </c>
      <c r="C7" s="80">
        <v>173930</v>
      </c>
      <c r="D7" s="80">
        <v>165412</v>
      </c>
      <c r="E7" s="80">
        <v>9863</v>
      </c>
      <c r="F7" s="80">
        <v>24870</v>
      </c>
      <c r="G7" s="80">
        <v>164067</v>
      </c>
      <c r="H7" s="80">
        <v>140542</v>
      </c>
    </row>
    <row r="8" spans="1:8" ht="15">
      <c r="A8" s="122" t="s">
        <v>83</v>
      </c>
      <c r="B8" s="80">
        <v>412810</v>
      </c>
      <c r="C8" s="80">
        <v>159986</v>
      </c>
      <c r="D8" s="80">
        <v>252824</v>
      </c>
      <c r="E8" s="80">
        <v>29195</v>
      </c>
      <c r="F8" s="80">
        <v>51380</v>
      </c>
      <c r="G8" s="80">
        <v>130791</v>
      </c>
      <c r="H8" s="80">
        <v>201443</v>
      </c>
    </row>
    <row r="9" spans="1:8" ht="15">
      <c r="A9" s="122" t="s">
        <v>84</v>
      </c>
      <c r="B9" s="80">
        <v>393411</v>
      </c>
      <c r="C9" s="80">
        <v>129431</v>
      </c>
      <c r="D9" s="80">
        <v>263980</v>
      </c>
      <c r="E9" s="80">
        <v>26457</v>
      </c>
      <c r="F9" s="80">
        <v>55166</v>
      </c>
      <c r="G9" s="80">
        <v>102974</v>
      </c>
      <c r="H9" s="80">
        <v>208815</v>
      </c>
    </row>
    <row r="10" spans="1:8" ht="15">
      <c r="A10" s="157"/>
      <c r="B10" s="158"/>
      <c r="C10" s="158"/>
      <c r="D10" s="158"/>
      <c r="E10" s="158"/>
      <c r="F10" s="158"/>
      <c r="G10" s="158"/>
      <c r="H10" s="159"/>
    </row>
    <row r="11" spans="1:8" ht="15">
      <c r="A11" s="156" t="s">
        <v>61</v>
      </c>
      <c r="B11" s="119">
        <v>481012</v>
      </c>
      <c r="C11" s="119">
        <v>215647</v>
      </c>
      <c r="D11" s="119">
        <v>265365</v>
      </c>
      <c r="E11" s="119">
        <v>12447</v>
      </c>
      <c r="F11" s="119">
        <v>27454</v>
      </c>
      <c r="G11" s="119">
        <v>203200</v>
      </c>
      <c r="H11" s="119">
        <v>237911</v>
      </c>
    </row>
    <row r="12" spans="1:8" ht="15">
      <c r="A12" s="156" t="s">
        <v>56</v>
      </c>
      <c r="B12" s="119">
        <v>390422</v>
      </c>
      <c r="C12" s="119">
        <v>138502</v>
      </c>
      <c r="D12" s="119">
        <v>251921</v>
      </c>
      <c r="E12" s="119">
        <v>10977</v>
      </c>
      <c r="F12" s="119">
        <v>33235</v>
      </c>
      <c r="G12" s="119">
        <v>127524</v>
      </c>
      <c r="H12" s="119">
        <v>218686</v>
      </c>
    </row>
    <row r="13" spans="1:8" ht="15">
      <c r="A13" s="156" t="s">
        <v>101</v>
      </c>
      <c r="B13" s="119">
        <v>86322</v>
      </c>
      <c r="C13" s="119">
        <v>34147</v>
      </c>
      <c r="D13" s="119">
        <v>52174</v>
      </c>
      <c r="E13" s="119">
        <v>2867</v>
      </c>
      <c r="F13" s="119">
        <v>10428</v>
      </c>
      <c r="G13" s="119">
        <v>31281</v>
      </c>
      <c r="H13" s="119">
        <v>41747</v>
      </c>
    </row>
    <row r="14" spans="1:8" ht="15">
      <c r="A14" s="156" t="s">
        <v>57</v>
      </c>
      <c r="B14" s="119">
        <v>156791</v>
      </c>
      <c r="C14" s="119">
        <v>58307</v>
      </c>
      <c r="D14" s="119">
        <v>98484</v>
      </c>
      <c r="E14" s="119">
        <v>25956</v>
      </c>
      <c r="F14" s="119">
        <v>47252</v>
      </c>
      <c r="G14" s="119">
        <v>32352</v>
      </c>
      <c r="H14" s="119">
        <v>51232</v>
      </c>
    </row>
    <row r="15" spans="1:8" ht="15">
      <c r="A15" s="156" t="s">
        <v>102</v>
      </c>
      <c r="B15" s="119">
        <v>31015</v>
      </c>
      <c r="C15" s="119">
        <v>16743</v>
      </c>
      <c r="D15" s="119">
        <v>14272</v>
      </c>
      <c r="E15" s="119">
        <v>13268</v>
      </c>
      <c r="F15" s="119">
        <v>13048</v>
      </c>
      <c r="G15" s="119">
        <v>3475</v>
      </c>
      <c r="H15" s="119">
        <v>1225</v>
      </c>
    </row>
    <row r="16" ht="15">
      <c r="I16" s="54"/>
    </row>
    <row r="17" ht="15">
      <c r="I17" s="54"/>
    </row>
    <row r="18" ht="15">
      <c r="I18" s="54"/>
    </row>
    <row r="20" ht="15">
      <c r="I20" s="54"/>
    </row>
    <row r="25" ht="15">
      <c r="E25" s="22"/>
    </row>
  </sheetData>
  <sheetProtection/>
  <mergeCells count="12">
    <mergeCell ref="H4:H5"/>
    <mergeCell ref="A1:H2"/>
    <mergeCell ref="B3:D3"/>
    <mergeCell ref="E3:F3"/>
    <mergeCell ref="G3:H3"/>
    <mergeCell ref="A3:A6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horizontalDpi="600" verticalDpi="600" orientation="landscape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SheetLayoutView="100" zoomScalePageLayoutView="0" workbookViewId="0" topLeftCell="A1">
      <selection activeCell="A13" sqref="A13:H22"/>
    </sheetView>
  </sheetViews>
  <sheetFormatPr defaultColWidth="8.8515625" defaultRowHeight="15"/>
  <cols>
    <col min="1" max="1" width="28.00390625" style="55" customWidth="1"/>
    <col min="2" max="6" width="10.28125" style="55" customWidth="1"/>
    <col min="7" max="7" width="13.7109375" style="55" bestFit="1" customWidth="1"/>
    <col min="8" max="8" width="14.28125" style="55" customWidth="1"/>
    <col min="9" max="16384" width="8.8515625" style="55" customWidth="1"/>
  </cols>
  <sheetData>
    <row r="1" spans="1:8" ht="15.75">
      <c r="A1" s="34" t="s">
        <v>217</v>
      </c>
      <c r="B1" s="37"/>
      <c r="C1" s="37"/>
      <c r="D1" s="37"/>
      <c r="E1" s="37"/>
      <c r="F1" s="37"/>
      <c r="G1" s="38"/>
      <c r="H1" s="38"/>
    </row>
    <row r="2" spans="1:8" ht="15" customHeight="1">
      <c r="A2" s="227"/>
      <c r="B2" s="227" t="s">
        <v>9</v>
      </c>
      <c r="C2" s="227" t="s">
        <v>53</v>
      </c>
      <c r="D2" s="227"/>
      <c r="E2" s="227" t="s">
        <v>200</v>
      </c>
      <c r="F2" s="227"/>
      <c r="G2" s="239" t="s">
        <v>179</v>
      </c>
      <c r="H2" s="239" t="s">
        <v>171</v>
      </c>
    </row>
    <row r="3" spans="1:8" ht="15">
      <c r="A3" s="227"/>
      <c r="B3" s="227"/>
      <c r="C3" s="227"/>
      <c r="D3" s="227"/>
      <c r="E3" s="227"/>
      <c r="F3" s="227"/>
      <c r="G3" s="239"/>
      <c r="H3" s="239"/>
    </row>
    <row r="4" spans="1:8" ht="15">
      <c r="A4" s="227"/>
      <c r="B4" s="227"/>
      <c r="C4" s="153" t="s">
        <v>34</v>
      </c>
      <c r="D4" s="153" t="s">
        <v>35</v>
      </c>
      <c r="E4" s="153" t="s">
        <v>37</v>
      </c>
      <c r="F4" s="153" t="s">
        <v>36</v>
      </c>
      <c r="G4" s="239"/>
      <c r="H4" s="239"/>
    </row>
    <row r="5" spans="1:13" ht="15">
      <c r="A5" s="160" t="s">
        <v>122</v>
      </c>
      <c r="B5" s="81">
        <v>536714</v>
      </c>
      <c r="C5" s="81">
        <v>272491</v>
      </c>
      <c r="D5" s="81">
        <v>264223</v>
      </c>
      <c r="E5" s="81">
        <v>154002</v>
      </c>
      <c r="F5" s="81">
        <v>382713</v>
      </c>
      <c r="G5" s="81">
        <v>266817</v>
      </c>
      <c r="H5" s="81">
        <v>269897</v>
      </c>
      <c r="L5" s="54"/>
      <c r="M5" s="54"/>
    </row>
    <row r="6" spans="1:14" ht="15">
      <c r="A6" s="161" t="s">
        <v>92</v>
      </c>
      <c r="B6" s="81">
        <v>164476</v>
      </c>
      <c r="C6" s="81">
        <v>85267</v>
      </c>
      <c r="D6" s="81">
        <v>79209</v>
      </c>
      <c r="E6" s="81">
        <v>41883</v>
      </c>
      <c r="F6" s="81">
        <v>122594</v>
      </c>
      <c r="G6" s="81">
        <v>68825</v>
      </c>
      <c r="H6" s="81">
        <v>95652</v>
      </c>
      <c r="I6" s="54"/>
      <c r="L6" s="9"/>
      <c r="M6" s="54"/>
      <c r="N6" s="54"/>
    </row>
    <row r="7" spans="1:14" ht="15">
      <c r="A7" s="161" t="s">
        <v>93</v>
      </c>
      <c r="B7" s="81">
        <v>204583</v>
      </c>
      <c r="C7" s="81">
        <v>96933</v>
      </c>
      <c r="D7" s="81">
        <v>107649</v>
      </c>
      <c r="E7" s="81">
        <v>68943</v>
      </c>
      <c r="F7" s="81">
        <v>135639</v>
      </c>
      <c r="G7" s="81">
        <v>90248</v>
      </c>
      <c r="H7" s="81">
        <v>114335</v>
      </c>
      <c r="L7" s="54"/>
      <c r="M7" s="54"/>
      <c r="N7" s="54"/>
    </row>
    <row r="8" spans="1:14" ht="15">
      <c r="A8" s="161" t="s">
        <v>94</v>
      </c>
      <c r="B8" s="81">
        <v>141046</v>
      </c>
      <c r="C8" s="81">
        <v>79399</v>
      </c>
      <c r="D8" s="81">
        <v>61647</v>
      </c>
      <c r="E8" s="81">
        <v>37080</v>
      </c>
      <c r="F8" s="81">
        <v>103966</v>
      </c>
      <c r="G8" s="81">
        <v>87679</v>
      </c>
      <c r="H8" s="81">
        <v>53367</v>
      </c>
      <c r="L8" s="54"/>
      <c r="M8" s="54"/>
      <c r="N8" s="54"/>
    </row>
    <row r="9" spans="1:14" ht="15">
      <c r="A9" s="161" t="s">
        <v>95</v>
      </c>
      <c r="B9" s="81">
        <v>23783</v>
      </c>
      <c r="C9" s="81">
        <v>10059</v>
      </c>
      <c r="D9" s="81">
        <v>13724</v>
      </c>
      <c r="E9" s="81">
        <v>4876</v>
      </c>
      <c r="F9" s="81">
        <v>18907</v>
      </c>
      <c r="G9" s="81">
        <v>18180</v>
      </c>
      <c r="H9" s="81">
        <v>5603</v>
      </c>
      <c r="L9" s="54"/>
      <c r="M9" s="54"/>
      <c r="N9" s="54"/>
    </row>
    <row r="10" spans="1:14" ht="15">
      <c r="A10" s="161" t="s">
        <v>103</v>
      </c>
      <c r="B10" s="81">
        <v>2826</v>
      </c>
      <c r="C10" s="81">
        <v>833</v>
      </c>
      <c r="D10" s="81">
        <v>1993</v>
      </c>
      <c r="E10" s="81">
        <v>1220</v>
      </c>
      <c r="F10" s="81">
        <v>1607</v>
      </c>
      <c r="G10" s="81">
        <v>1885</v>
      </c>
      <c r="H10" s="81">
        <v>941</v>
      </c>
      <c r="L10" s="54"/>
      <c r="M10" s="54"/>
      <c r="N10" s="54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14" ht="15.75">
      <c r="A12" s="31" t="s">
        <v>218</v>
      </c>
      <c r="B12" s="37"/>
      <c r="C12" s="37"/>
      <c r="D12" s="37"/>
      <c r="E12" s="37"/>
      <c r="F12" s="37"/>
      <c r="G12" s="38"/>
      <c r="H12" s="38"/>
      <c r="N12" s="54"/>
    </row>
    <row r="13" spans="1:8" ht="15" customHeight="1">
      <c r="A13" s="227"/>
      <c r="B13" s="227" t="s">
        <v>9</v>
      </c>
      <c r="C13" s="227" t="s">
        <v>53</v>
      </c>
      <c r="D13" s="227"/>
      <c r="E13" s="227" t="s">
        <v>66</v>
      </c>
      <c r="F13" s="227"/>
      <c r="G13" s="239" t="s">
        <v>179</v>
      </c>
      <c r="H13" s="239" t="s">
        <v>171</v>
      </c>
    </row>
    <row r="14" spans="1:8" ht="15">
      <c r="A14" s="227"/>
      <c r="B14" s="227"/>
      <c r="C14" s="227"/>
      <c r="D14" s="227"/>
      <c r="E14" s="227"/>
      <c r="F14" s="227"/>
      <c r="G14" s="239"/>
      <c r="H14" s="239"/>
    </row>
    <row r="15" spans="1:8" ht="15">
      <c r="A15" s="227"/>
      <c r="B15" s="227"/>
      <c r="C15" s="153" t="s">
        <v>34</v>
      </c>
      <c r="D15" s="153" t="s">
        <v>35</v>
      </c>
      <c r="E15" s="153" t="s">
        <v>37</v>
      </c>
      <c r="F15" s="153" t="s">
        <v>36</v>
      </c>
      <c r="G15" s="239"/>
      <c r="H15" s="239"/>
    </row>
    <row r="16" spans="1:8" ht="15">
      <c r="A16" s="160" t="s">
        <v>122</v>
      </c>
      <c r="B16" s="81">
        <v>536714</v>
      </c>
      <c r="C16" s="81">
        <v>272491</v>
      </c>
      <c r="D16" s="81">
        <v>264223</v>
      </c>
      <c r="E16" s="81">
        <v>154002</v>
      </c>
      <c r="F16" s="81">
        <v>382713</v>
      </c>
      <c r="G16" s="81">
        <v>266817</v>
      </c>
      <c r="H16" s="81">
        <v>269897</v>
      </c>
    </row>
    <row r="17" spans="1:8" ht="15">
      <c r="A17" s="161"/>
      <c r="B17" s="80"/>
      <c r="C17" s="80"/>
      <c r="D17" s="80"/>
      <c r="E17" s="80"/>
      <c r="F17" s="80"/>
      <c r="G17" s="80"/>
      <c r="H17" s="80"/>
    </row>
    <row r="18" spans="1:10" ht="15">
      <c r="A18" s="161" t="s">
        <v>61</v>
      </c>
      <c r="B18" s="81">
        <v>201221</v>
      </c>
      <c r="C18" s="81">
        <v>111332</v>
      </c>
      <c r="D18" s="81">
        <v>89888</v>
      </c>
      <c r="E18" s="81">
        <v>23606</v>
      </c>
      <c r="F18" s="81">
        <v>177615</v>
      </c>
      <c r="G18" s="81">
        <v>128885</v>
      </c>
      <c r="H18" s="81">
        <v>72335</v>
      </c>
      <c r="J18" s="54"/>
    </row>
    <row r="19" spans="1:8" ht="15">
      <c r="A19" s="161" t="s">
        <v>56</v>
      </c>
      <c r="B19" s="81">
        <v>163514</v>
      </c>
      <c r="C19" s="81">
        <v>78011</v>
      </c>
      <c r="D19" s="81">
        <v>85503</v>
      </c>
      <c r="E19" s="81">
        <v>34367</v>
      </c>
      <c r="F19" s="81">
        <v>129147</v>
      </c>
      <c r="G19" s="81">
        <v>96131</v>
      </c>
      <c r="H19" s="81">
        <v>67383</v>
      </c>
    </row>
    <row r="20" spans="1:8" ht="15">
      <c r="A20" s="161" t="s">
        <v>101</v>
      </c>
      <c r="B20" s="81">
        <v>40940</v>
      </c>
      <c r="C20" s="81">
        <v>21016</v>
      </c>
      <c r="D20" s="81">
        <v>19923</v>
      </c>
      <c r="E20" s="81">
        <v>13539</v>
      </c>
      <c r="F20" s="81">
        <v>27401</v>
      </c>
      <c r="G20" s="81">
        <v>17818</v>
      </c>
      <c r="H20" s="81">
        <v>23122</v>
      </c>
    </row>
    <row r="21" spans="1:8" ht="15">
      <c r="A21" s="161" t="s">
        <v>57</v>
      </c>
      <c r="B21" s="81">
        <v>86103</v>
      </c>
      <c r="C21" s="81">
        <v>38684</v>
      </c>
      <c r="D21" s="81">
        <v>47419</v>
      </c>
      <c r="E21" s="81">
        <v>46606</v>
      </c>
      <c r="F21" s="81">
        <v>39497</v>
      </c>
      <c r="G21" s="81">
        <v>22060</v>
      </c>
      <c r="H21" s="81">
        <v>64043</v>
      </c>
    </row>
    <row r="22" spans="1:8" ht="15">
      <c r="A22" s="161" t="s">
        <v>102</v>
      </c>
      <c r="B22" s="81">
        <v>44937</v>
      </c>
      <c r="C22" s="81">
        <v>23448</v>
      </c>
      <c r="D22" s="81">
        <v>21489</v>
      </c>
      <c r="E22" s="81">
        <v>35885</v>
      </c>
      <c r="F22" s="81">
        <v>9053</v>
      </c>
      <c r="G22" s="81">
        <v>1924</v>
      </c>
      <c r="H22" s="81">
        <v>43013</v>
      </c>
    </row>
    <row r="23" spans="1:8" ht="15">
      <c r="A23" s="1"/>
      <c r="B23" s="1"/>
      <c r="C23" s="1"/>
      <c r="D23" s="1"/>
      <c r="E23" s="1"/>
      <c r="F23" s="1"/>
      <c r="G23" s="1"/>
      <c r="H23" s="1"/>
    </row>
    <row r="25" ht="15">
      <c r="E25" s="22"/>
    </row>
    <row r="26" spans="2:8" ht="15">
      <c r="B26" s="54"/>
      <c r="C26" s="54"/>
      <c r="D26" s="54"/>
      <c r="E26" s="54"/>
      <c r="F26" s="54"/>
      <c r="G26" s="54"/>
      <c r="H26" s="54"/>
    </row>
    <row r="28" spans="2:13" ht="15">
      <c r="B28" s="54"/>
      <c r="C28" s="54"/>
      <c r="D28" s="54"/>
      <c r="E28" s="54"/>
      <c r="F28" s="54"/>
      <c r="G28" s="54"/>
      <c r="H28" s="54"/>
      <c r="M28" s="54"/>
    </row>
    <row r="29" spans="2:13" ht="15">
      <c r="B29" s="54"/>
      <c r="C29" s="54"/>
      <c r="D29" s="54"/>
      <c r="E29" s="54"/>
      <c r="F29" s="54"/>
      <c r="G29" s="54"/>
      <c r="H29" s="54"/>
      <c r="M29" s="54"/>
    </row>
    <row r="30" spans="2:13" ht="15">
      <c r="B30" s="54"/>
      <c r="C30" s="54"/>
      <c r="D30" s="54"/>
      <c r="E30" s="54"/>
      <c r="F30" s="54"/>
      <c r="G30" s="54"/>
      <c r="H30" s="54"/>
      <c r="M30" s="54"/>
    </row>
    <row r="31" spans="2:13" ht="15">
      <c r="B31" s="54"/>
      <c r="C31" s="54"/>
      <c r="D31" s="54"/>
      <c r="E31" s="54"/>
      <c r="F31" s="54"/>
      <c r="G31" s="54"/>
      <c r="H31" s="54"/>
      <c r="M31" s="54"/>
    </row>
    <row r="32" spans="2:13" ht="15">
      <c r="B32" s="54"/>
      <c r="C32" s="54"/>
      <c r="D32" s="54"/>
      <c r="E32" s="54"/>
      <c r="F32" s="54"/>
      <c r="G32" s="54"/>
      <c r="H32" s="54"/>
      <c r="M32" s="54"/>
    </row>
    <row r="33" spans="5:6" ht="15">
      <c r="E33" s="54"/>
      <c r="F33" s="54"/>
    </row>
    <row r="34" ht="15">
      <c r="M34" s="54"/>
    </row>
    <row r="36" ht="15">
      <c r="H36" s="54"/>
    </row>
  </sheetData>
  <sheetProtection/>
  <mergeCells count="12">
    <mergeCell ref="A2:A4"/>
    <mergeCell ref="B2:B4"/>
    <mergeCell ref="C2:D3"/>
    <mergeCell ref="E2:F3"/>
    <mergeCell ref="A13:A15"/>
    <mergeCell ref="G2:G4"/>
    <mergeCell ref="H2:H4"/>
    <mergeCell ref="B13:B15"/>
    <mergeCell ref="C13:D14"/>
    <mergeCell ref="E13:F14"/>
    <mergeCell ref="G13:G15"/>
    <mergeCell ref="H13:H15"/>
  </mergeCells>
  <printOptions/>
  <pageMargins left="0.7" right="0.7" top="0.75" bottom="0.7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K24"/>
  <sheetViews>
    <sheetView zoomScaleSheetLayoutView="100" zoomScalePageLayoutView="0" workbookViewId="0" topLeftCell="A10">
      <selection activeCell="A16" sqref="A16:H24"/>
    </sheetView>
  </sheetViews>
  <sheetFormatPr defaultColWidth="8.8515625" defaultRowHeight="15"/>
  <cols>
    <col min="1" max="1" width="44.421875" style="55" customWidth="1"/>
    <col min="2" max="6" width="9.00390625" style="55" bestFit="1" customWidth="1"/>
    <col min="7" max="7" width="14.140625" style="55" customWidth="1"/>
    <col min="8" max="8" width="15.28125" style="55" customWidth="1"/>
    <col min="9" max="9" width="16.140625" style="55" customWidth="1"/>
    <col min="10" max="16384" width="8.8515625" style="55" customWidth="1"/>
  </cols>
  <sheetData>
    <row r="1" spans="1:9" ht="15">
      <c r="A1" s="162" t="s">
        <v>219</v>
      </c>
      <c r="B1" s="118"/>
      <c r="C1" s="118"/>
      <c r="D1" s="118"/>
      <c r="E1" s="118"/>
      <c r="F1" s="118"/>
      <c r="G1" s="118"/>
      <c r="H1" s="118"/>
      <c r="I1" s="94"/>
    </row>
    <row r="2" spans="1:9" ht="15" customHeight="1">
      <c r="A2" s="227"/>
      <c r="B2" s="227" t="s">
        <v>9</v>
      </c>
      <c r="C2" s="227" t="s">
        <v>53</v>
      </c>
      <c r="D2" s="227"/>
      <c r="E2" s="227" t="s">
        <v>66</v>
      </c>
      <c r="F2" s="227"/>
      <c r="G2" s="239" t="s">
        <v>179</v>
      </c>
      <c r="H2" s="239" t="s">
        <v>171</v>
      </c>
      <c r="I2" s="239" t="s">
        <v>196</v>
      </c>
    </row>
    <row r="3" spans="1:9" ht="15">
      <c r="A3" s="227"/>
      <c r="B3" s="227"/>
      <c r="C3" s="227"/>
      <c r="D3" s="227"/>
      <c r="E3" s="227"/>
      <c r="F3" s="227"/>
      <c r="G3" s="239"/>
      <c r="H3" s="239"/>
      <c r="I3" s="239"/>
    </row>
    <row r="4" spans="1:9" ht="15">
      <c r="A4" s="227"/>
      <c r="B4" s="227"/>
      <c r="C4" s="153" t="s">
        <v>34</v>
      </c>
      <c r="D4" s="153" t="s">
        <v>35</v>
      </c>
      <c r="E4" s="153" t="s">
        <v>37</v>
      </c>
      <c r="F4" s="153" t="s">
        <v>36</v>
      </c>
      <c r="G4" s="239"/>
      <c r="H4" s="239"/>
      <c r="I4" s="239"/>
    </row>
    <row r="5" spans="1:10" ht="15">
      <c r="A5" s="160" t="s">
        <v>146</v>
      </c>
      <c r="B5" s="80">
        <v>481140</v>
      </c>
      <c r="C5" s="80">
        <v>245131</v>
      </c>
      <c r="D5" s="80">
        <v>236009</v>
      </c>
      <c r="E5" s="80">
        <v>142659</v>
      </c>
      <c r="F5" s="80">
        <v>338481</v>
      </c>
      <c r="G5" s="80">
        <v>230240</v>
      </c>
      <c r="H5" s="80">
        <v>250901</v>
      </c>
      <c r="I5" s="153"/>
      <c r="J5" s="54"/>
    </row>
    <row r="6" spans="1:9" ht="31.5" customHeight="1">
      <c r="A6" s="163" t="s">
        <v>104</v>
      </c>
      <c r="B6" s="80">
        <v>38748</v>
      </c>
      <c r="C6" s="80">
        <v>17973</v>
      </c>
      <c r="D6" s="80">
        <v>20775</v>
      </c>
      <c r="E6" s="80">
        <v>12313</v>
      </c>
      <c r="F6" s="80">
        <v>26435</v>
      </c>
      <c r="G6" s="80">
        <v>24147</v>
      </c>
      <c r="H6" s="80">
        <v>14602</v>
      </c>
      <c r="I6" s="95">
        <v>78883</v>
      </c>
    </row>
    <row r="7" spans="1:9" ht="30.75" customHeight="1">
      <c r="A7" s="163" t="s">
        <v>105</v>
      </c>
      <c r="B7" s="80">
        <v>12428</v>
      </c>
      <c r="C7" s="80">
        <v>5692</v>
      </c>
      <c r="D7" s="80">
        <v>6736</v>
      </c>
      <c r="E7" s="80">
        <v>2524</v>
      </c>
      <c r="F7" s="80">
        <v>9904</v>
      </c>
      <c r="G7" s="80">
        <v>9337</v>
      </c>
      <c r="H7" s="80">
        <v>3091</v>
      </c>
      <c r="I7" s="95">
        <v>20932</v>
      </c>
    </row>
    <row r="8" spans="1:9" ht="31.5" customHeight="1">
      <c r="A8" s="163" t="s">
        <v>106</v>
      </c>
      <c r="B8" s="80">
        <v>169422</v>
      </c>
      <c r="C8" s="80">
        <v>81278</v>
      </c>
      <c r="D8" s="80">
        <v>88145</v>
      </c>
      <c r="E8" s="80">
        <v>52867</v>
      </c>
      <c r="F8" s="80">
        <v>116555</v>
      </c>
      <c r="G8" s="80">
        <v>71196</v>
      </c>
      <c r="H8" s="80">
        <v>98227</v>
      </c>
      <c r="I8" s="95">
        <v>154692</v>
      </c>
    </row>
    <row r="9" spans="1:10" ht="30">
      <c r="A9" s="163" t="s">
        <v>90</v>
      </c>
      <c r="B9" s="80">
        <v>29702</v>
      </c>
      <c r="C9" s="80">
        <v>18454</v>
      </c>
      <c r="D9" s="80">
        <v>11248</v>
      </c>
      <c r="E9" s="80">
        <v>13542</v>
      </c>
      <c r="F9" s="80">
        <v>16160</v>
      </c>
      <c r="G9" s="80">
        <v>7531</v>
      </c>
      <c r="H9" s="80">
        <v>22171</v>
      </c>
      <c r="I9" s="95">
        <v>37608</v>
      </c>
      <c r="J9" s="54"/>
    </row>
    <row r="10" spans="1:9" ht="32.25" customHeight="1">
      <c r="A10" s="163" t="s">
        <v>107</v>
      </c>
      <c r="B10" s="80">
        <v>201945</v>
      </c>
      <c r="C10" s="80">
        <v>108635</v>
      </c>
      <c r="D10" s="80">
        <v>93310</v>
      </c>
      <c r="E10" s="80">
        <v>42672</v>
      </c>
      <c r="F10" s="80">
        <v>159272</v>
      </c>
      <c r="G10" s="80">
        <v>114176</v>
      </c>
      <c r="H10" s="80">
        <v>87769</v>
      </c>
      <c r="I10" s="95">
        <v>279929</v>
      </c>
    </row>
    <row r="11" spans="1:9" ht="31.5" customHeight="1">
      <c r="A11" s="163" t="s">
        <v>91</v>
      </c>
      <c r="B11" s="80">
        <v>21543</v>
      </c>
      <c r="C11" s="80">
        <v>11509</v>
      </c>
      <c r="D11" s="80">
        <v>10034</v>
      </c>
      <c r="E11" s="80">
        <v>14860</v>
      </c>
      <c r="F11" s="80">
        <v>6682</v>
      </c>
      <c r="G11" s="80">
        <v>2946</v>
      </c>
      <c r="H11" s="80">
        <v>18596</v>
      </c>
      <c r="I11" s="95">
        <v>61723</v>
      </c>
    </row>
    <row r="12" spans="1:9" ht="30">
      <c r="A12" s="163" t="s">
        <v>108</v>
      </c>
      <c r="B12" s="80">
        <v>7352</v>
      </c>
      <c r="C12" s="80">
        <v>1590</v>
      </c>
      <c r="D12" s="80">
        <v>5763</v>
      </c>
      <c r="E12" s="80">
        <v>3880</v>
      </c>
      <c r="F12" s="80">
        <v>3473</v>
      </c>
      <c r="G12" s="80">
        <v>907</v>
      </c>
      <c r="H12" s="80">
        <v>6445</v>
      </c>
      <c r="I12" s="95">
        <v>46041</v>
      </c>
    </row>
    <row r="13" spans="1:9" ht="15.75" customHeight="1">
      <c r="A13" s="39"/>
      <c r="B13" s="78"/>
      <c r="C13" s="39"/>
      <c r="D13" s="39"/>
      <c r="E13" s="39"/>
      <c r="F13" s="39"/>
      <c r="G13" s="39"/>
      <c r="H13" s="39"/>
      <c r="I13" s="39"/>
    </row>
    <row r="14" spans="1:8" ht="15.75" customHeight="1">
      <c r="A14" s="249"/>
      <c r="B14" s="250"/>
      <c r="C14" s="250"/>
      <c r="D14" s="250"/>
      <c r="E14" s="250"/>
      <c r="F14" s="250"/>
      <c r="G14" s="250"/>
      <c r="H14" s="250"/>
    </row>
    <row r="15" spans="1:8" ht="15">
      <c r="A15" s="24" t="s">
        <v>220</v>
      </c>
      <c r="B15" s="37"/>
      <c r="C15" s="37"/>
      <c r="D15" s="37"/>
      <c r="E15" s="37"/>
      <c r="F15" s="37"/>
      <c r="G15" s="37"/>
      <c r="H15" s="37"/>
    </row>
    <row r="16" spans="1:11" ht="15">
      <c r="A16" s="227"/>
      <c r="B16" s="227" t="s">
        <v>9</v>
      </c>
      <c r="C16" s="227" t="s">
        <v>53</v>
      </c>
      <c r="D16" s="227"/>
      <c r="E16" s="227" t="s">
        <v>66</v>
      </c>
      <c r="F16" s="227"/>
      <c r="G16" s="239" t="s">
        <v>179</v>
      </c>
      <c r="H16" s="239" t="s">
        <v>171</v>
      </c>
      <c r="K16" s="54"/>
    </row>
    <row r="17" spans="1:11" ht="15">
      <c r="A17" s="227"/>
      <c r="B17" s="227"/>
      <c r="C17" s="227"/>
      <c r="D17" s="227"/>
      <c r="E17" s="227"/>
      <c r="F17" s="227"/>
      <c r="G17" s="239"/>
      <c r="H17" s="239"/>
      <c r="K17" s="54"/>
    </row>
    <row r="18" spans="1:11" ht="15">
      <c r="A18" s="227"/>
      <c r="B18" s="227"/>
      <c r="C18" s="153" t="s">
        <v>34</v>
      </c>
      <c r="D18" s="153" t="s">
        <v>35</v>
      </c>
      <c r="E18" s="153" t="s">
        <v>37</v>
      </c>
      <c r="F18" s="153" t="s">
        <v>36</v>
      </c>
      <c r="G18" s="239"/>
      <c r="H18" s="239"/>
      <c r="K18" s="54"/>
    </row>
    <row r="19" spans="1:11" ht="15">
      <c r="A19" s="164" t="s">
        <v>122</v>
      </c>
      <c r="B19" s="81">
        <v>481140</v>
      </c>
      <c r="C19" s="81">
        <v>245131</v>
      </c>
      <c r="D19" s="81">
        <v>236009</v>
      </c>
      <c r="E19" s="81">
        <v>142659</v>
      </c>
      <c r="F19" s="81">
        <v>338481</v>
      </c>
      <c r="G19" s="81">
        <v>230240</v>
      </c>
      <c r="H19" s="81">
        <v>250901</v>
      </c>
      <c r="K19" s="54"/>
    </row>
    <row r="20" spans="1:11" ht="15">
      <c r="A20" s="94" t="s">
        <v>147</v>
      </c>
      <c r="B20" s="81">
        <v>198359</v>
      </c>
      <c r="C20" s="81">
        <v>106492</v>
      </c>
      <c r="D20" s="81">
        <v>91867</v>
      </c>
      <c r="E20" s="81">
        <v>41096</v>
      </c>
      <c r="F20" s="81">
        <v>157263</v>
      </c>
      <c r="G20" s="81">
        <v>111489</v>
      </c>
      <c r="H20" s="81">
        <v>86870</v>
      </c>
      <c r="K20" s="54"/>
    </row>
    <row r="21" spans="1:11" ht="15">
      <c r="A21" s="94" t="s">
        <v>148</v>
      </c>
      <c r="B21" s="81">
        <v>120081</v>
      </c>
      <c r="C21" s="81">
        <v>64261</v>
      </c>
      <c r="D21" s="81">
        <v>55820</v>
      </c>
      <c r="E21" s="81">
        <v>36511</v>
      </c>
      <c r="F21" s="81">
        <v>83569</v>
      </c>
      <c r="G21" s="81">
        <v>58371</v>
      </c>
      <c r="H21" s="81">
        <v>61710</v>
      </c>
      <c r="K21" s="54"/>
    </row>
    <row r="22" spans="1:11" ht="15">
      <c r="A22" s="94" t="s">
        <v>149</v>
      </c>
      <c r="B22" s="81">
        <v>49983</v>
      </c>
      <c r="C22" s="81">
        <v>23118</v>
      </c>
      <c r="D22" s="81">
        <v>26865</v>
      </c>
      <c r="E22" s="81">
        <v>16551</v>
      </c>
      <c r="F22" s="81">
        <v>33432</v>
      </c>
      <c r="G22" s="81">
        <v>18913</v>
      </c>
      <c r="H22" s="81">
        <v>31070</v>
      </c>
      <c r="K22" s="54"/>
    </row>
    <row r="23" spans="1:8" ht="15">
      <c r="A23" s="94" t="s">
        <v>150</v>
      </c>
      <c r="B23" s="81">
        <v>50763</v>
      </c>
      <c r="C23" s="81">
        <v>24244</v>
      </c>
      <c r="D23" s="81">
        <v>26518</v>
      </c>
      <c r="E23" s="81">
        <v>16550</v>
      </c>
      <c r="F23" s="81">
        <v>34213</v>
      </c>
      <c r="G23" s="81">
        <v>19290</v>
      </c>
      <c r="H23" s="81">
        <v>31472</v>
      </c>
    </row>
    <row r="24" spans="1:11" ht="15">
      <c r="A24" s="94" t="s">
        <v>151</v>
      </c>
      <c r="B24" s="81">
        <v>61955</v>
      </c>
      <c r="C24" s="81">
        <v>27015</v>
      </c>
      <c r="D24" s="81">
        <v>34939</v>
      </c>
      <c r="E24" s="81">
        <v>31951</v>
      </c>
      <c r="F24" s="81">
        <v>30004</v>
      </c>
      <c r="G24" s="81">
        <v>22176</v>
      </c>
      <c r="H24" s="81">
        <v>39779</v>
      </c>
      <c r="K24" s="54"/>
    </row>
  </sheetData>
  <sheetProtection/>
  <mergeCells count="14">
    <mergeCell ref="A16:A18"/>
    <mergeCell ref="I2:I4"/>
    <mergeCell ref="A14:H14"/>
    <mergeCell ref="B2:B4"/>
    <mergeCell ref="C2:D3"/>
    <mergeCell ref="E2:F3"/>
    <mergeCell ref="G2:G4"/>
    <mergeCell ref="H2:H4"/>
    <mergeCell ref="A2:A4"/>
    <mergeCell ref="B16:B18"/>
    <mergeCell ref="C16:D17"/>
    <mergeCell ref="E16:F17"/>
    <mergeCell ref="G16:G18"/>
    <mergeCell ref="H16:H18"/>
  </mergeCells>
  <printOptions/>
  <pageMargins left="0.7" right="0.7" top="0.75" bottom="0.75" header="0.3" footer="0.3"/>
  <pageSetup horizontalDpi="600" verticalDpi="600" orientation="landscape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H27"/>
  <sheetViews>
    <sheetView zoomScaleSheetLayoutView="100" zoomScalePageLayoutView="0" workbookViewId="0" topLeftCell="A1">
      <selection activeCell="A2" sqref="A2:F9"/>
    </sheetView>
  </sheetViews>
  <sheetFormatPr defaultColWidth="8.8515625" defaultRowHeight="15"/>
  <cols>
    <col min="1" max="1" width="25.421875" style="55" customWidth="1"/>
    <col min="2" max="2" width="12.421875" style="55" customWidth="1"/>
    <col min="3" max="6" width="13.7109375" style="55" bestFit="1" customWidth="1"/>
    <col min="7" max="16384" width="8.8515625" style="55" customWidth="1"/>
  </cols>
  <sheetData>
    <row r="1" ht="15.75">
      <c r="A1" s="36" t="s">
        <v>221</v>
      </c>
    </row>
    <row r="2" spans="1:6" ht="15">
      <c r="A2" s="238" t="s">
        <v>121</v>
      </c>
      <c r="B2" s="165"/>
      <c r="C2" s="238" t="s">
        <v>53</v>
      </c>
      <c r="D2" s="238"/>
      <c r="E2" s="238" t="s">
        <v>175</v>
      </c>
      <c r="F2" s="238"/>
    </row>
    <row r="3" spans="1:6" ht="15">
      <c r="A3" s="238"/>
      <c r="B3" s="165" t="s">
        <v>9</v>
      </c>
      <c r="C3" s="165" t="s">
        <v>34</v>
      </c>
      <c r="D3" s="165" t="s">
        <v>35</v>
      </c>
      <c r="E3" s="165" t="s">
        <v>37</v>
      </c>
      <c r="F3" s="165" t="s">
        <v>36</v>
      </c>
    </row>
    <row r="4" spans="1:6" s="5" customFormat="1" ht="15">
      <c r="A4" s="105" t="s">
        <v>9</v>
      </c>
      <c r="B4" s="105">
        <v>1154751</v>
      </c>
      <c r="C4" s="105">
        <v>561988</v>
      </c>
      <c r="D4" s="105">
        <v>592763</v>
      </c>
      <c r="E4" s="105">
        <v>148111</v>
      </c>
      <c r="F4" s="105">
        <v>1006640</v>
      </c>
    </row>
    <row r="5" spans="1:8" ht="15">
      <c r="A5" s="94" t="s">
        <v>92</v>
      </c>
      <c r="B5" s="119">
        <v>261586</v>
      </c>
      <c r="C5" s="119">
        <v>136926</v>
      </c>
      <c r="D5" s="119">
        <v>124660</v>
      </c>
      <c r="E5" s="119">
        <v>19793</v>
      </c>
      <c r="F5" s="119">
        <v>241792</v>
      </c>
      <c r="H5" s="54"/>
    </row>
    <row r="6" spans="1:7" ht="15">
      <c r="A6" s="94" t="s">
        <v>93</v>
      </c>
      <c r="B6" s="119">
        <v>410858</v>
      </c>
      <c r="C6" s="119">
        <v>195913</v>
      </c>
      <c r="D6" s="119">
        <v>214945</v>
      </c>
      <c r="E6" s="119">
        <v>65594</v>
      </c>
      <c r="F6" s="119">
        <v>345264</v>
      </c>
      <c r="G6" s="54"/>
    </row>
    <row r="7" spans="1:7" ht="15">
      <c r="A7" s="94" t="s">
        <v>94</v>
      </c>
      <c r="B7" s="119">
        <v>402655</v>
      </c>
      <c r="C7" s="119">
        <v>195163</v>
      </c>
      <c r="D7" s="119">
        <v>207493</v>
      </c>
      <c r="E7" s="119">
        <v>58485</v>
      </c>
      <c r="F7" s="119">
        <v>344170</v>
      </c>
      <c r="G7" s="54"/>
    </row>
    <row r="8" spans="1:7" ht="15">
      <c r="A8" s="94" t="s">
        <v>95</v>
      </c>
      <c r="B8" s="119">
        <v>65570</v>
      </c>
      <c r="C8" s="119">
        <v>26562</v>
      </c>
      <c r="D8" s="119">
        <v>39008</v>
      </c>
      <c r="E8" s="119">
        <v>4239</v>
      </c>
      <c r="F8" s="119">
        <v>61331</v>
      </c>
      <c r="G8" s="54"/>
    </row>
    <row r="9" spans="1:7" ht="15">
      <c r="A9" s="94" t="s">
        <v>103</v>
      </c>
      <c r="B9" s="119">
        <v>14082</v>
      </c>
      <c r="C9" s="119">
        <v>7424</v>
      </c>
      <c r="D9" s="119">
        <v>6658</v>
      </c>
      <c r="E9" s="119">
        <v>0</v>
      </c>
      <c r="F9" s="119">
        <v>14082</v>
      </c>
      <c r="G9" s="54"/>
    </row>
    <row r="10" spans="1:6" ht="7.5" customHeight="1">
      <c r="A10" s="23"/>
      <c r="B10" s="23"/>
      <c r="C10" s="23"/>
      <c r="D10" s="23"/>
      <c r="E10" s="23"/>
      <c r="F10" s="23"/>
    </row>
    <row r="17" spans="2:4" ht="15">
      <c r="B17" s="54"/>
      <c r="C17" s="54"/>
      <c r="D17" s="54"/>
    </row>
    <row r="18" spans="3:4" ht="15">
      <c r="C18" s="54"/>
      <c r="D18" s="54"/>
    </row>
    <row r="19" spans="2:4" ht="15">
      <c r="B19" s="54"/>
      <c r="C19" s="54"/>
      <c r="D19" s="54"/>
    </row>
    <row r="21" spans="2:4" ht="15">
      <c r="B21" s="54"/>
      <c r="C21" s="54"/>
      <c r="D21" s="54"/>
    </row>
    <row r="22" spans="2:4" ht="15">
      <c r="B22" s="54"/>
      <c r="C22" s="54"/>
      <c r="D22" s="54"/>
    </row>
    <row r="23" spans="2:4" ht="15">
      <c r="B23" s="54"/>
      <c r="C23" s="54"/>
      <c r="D23" s="54"/>
    </row>
    <row r="24" spans="2:4" ht="15">
      <c r="B24" s="54"/>
      <c r="C24" s="54"/>
      <c r="D24" s="54"/>
    </row>
    <row r="25" ht="15">
      <c r="D25" s="54"/>
    </row>
    <row r="27" spans="2:4" ht="15">
      <c r="B27" s="54"/>
      <c r="C27" s="54"/>
      <c r="D27" s="54"/>
    </row>
  </sheetData>
  <sheetProtection/>
  <mergeCells count="3">
    <mergeCell ref="C2:D2"/>
    <mergeCell ref="E2:F2"/>
    <mergeCell ref="A2:A3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29"/>
  <sheetViews>
    <sheetView zoomScaleSheetLayoutView="100" zoomScalePageLayoutView="0" workbookViewId="0" topLeftCell="A1">
      <selection activeCell="A10" sqref="A10"/>
    </sheetView>
  </sheetViews>
  <sheetFormatPr defaultColWidth="8.8515625" defaultRowHeight="15"/>
  <cols>
    <col min="1" max="1" width="45.8515625" style="37" customWidth="1"/>
    <col min="2" max="2" width="15.140625" style="37" customWidth="1"/>
    <col min="3" max="6" width="12.28125" style="37" customWidth="1"/>
    <col min="7" max="8" width="13.7109375" style="37" customWidth="1"/>
    <col min="9" max="9" width="12.28125" style="37" customWidth="1"/>
    <col min="10" max="10" width="14.140625" style="37" customWidth="1"/>
    <col min="11" max="11" width="10.421875" style="37" bestFit="1" customWidth="1"/>
    <col min="12" max="16384" width="8.8515625" style="37" customWidth="1"/>
  </cols>
  <sheetData>
    <row r="1" s="55" customFormat="1" ht="15">
      <c r="A1" s="15" t="s">
        <v>203</v>
      </c>
    </row>
    <row r="2" spans="1:8" s="55" customFormat="1" ht="15">
      <c r="A2" s="182"/>
      <c r="B2" s="185" t="s">
        <v>96</v>
      </c>
      <c r="C2" s="186" t="s">
        <v>53</v>
      </c>
      <c r="D2" s="186"/>
      <c r="E2" s="186" t="s">
        <v>198</v>
      </c>
      <c r="F2" s="186"/>
      <c r="G2" s="183" t="s">
        <v>163</v>
      </c>
      <c r="H2" s="184" t="s">
        <v>171</v>
      </c>
    </row>
    <row r="3" spans="1:8" s="55" customFormat="1" ht="15">
      <c r="A3" s="182"/>
      <c r="B3" s="185"/>
      <c r="C3" s="186" t="s">
        <v>97</v>
      </c>
      <c r="D3" s="186" t="s">
        <v>98</v>
      </c>
      <c r="E3" s="186" t="s">
        <v>99</v>
      </c>
      <c r="F3" s="186" t="s">
        <v>100</v>
      </c>
      <c r="G3" s="183"/>
      <c r="H3" s="184"/>
    </row>
    <row r="4" spans="1:9" s="55" customFormat="1" ht="24.75" customHeight="1">
      <c r="A4" s="182"/>
      <c r="B4" s="185"/>
      <c r="C4" s="186"/>
      <c r="D4" s="186"/>
      <c r="E4" s="186"/>
      <c r="F4" s="186"/>
      <c r="G4" s="183"/>
      <c r="H4" s="184"/>
      <c r="I4" s="37"/>
    </row>
    <row r="5" spans="1:11" s="55" customFormat="1" ht="15">
      <c r="A5" s="79" t="s">
        <v>123</v>
      </c>
      <c r="B5" s="80">
        <f aca="true" t="shared" si="0" ref="B5:H5">SUM(B6,B9)</f>
        <v>7381778</v>
      </c>
      <c r="C5" s="80">
        <f t="shared" si="0"/>
        <v>3467978</v>
      </c>
      <c r="D5" s="80">
        <f t="shared" si="0"/>
        <v>3913801</v>
      </c>
      <c r="E5" s="80">
        <f t="shared" si="0"/>
        <v>1544572</v>
      </c>
      <c r="F5" s="80">
        <f t="shared" si="0"/>
        <v>5837208</v>
      </c>
      <c r="G5" s="80">
        <f t="shared" si="0"/>
        <v>3456399</v>
      </c>
      <c r="H5" s="80">
        <f t="shared" si="0"/>
        <v>3925380</v>
      </c>
      <c r="I5" s="51"/>
      <c r="J5" s="57"/>
      <c r="K5" s="49"/>
    </row>
    <row r="6" spans="1:9" s="55" customFormat="1" ht="15">
      <c r="A6" s="79" t="s">
        <v>11</v>
      </c>
      <c r="B6" s="80">
        <f aca="true" t="shared" si="1" ref="B6:H6">SUM(B7:B8)</f>
        <v>4105648</v>
      </c>
      <c r="C6" s="80">
        <f t="shared" si="1"/>
        <v>2217978</v>
      </c>
      <c r="D6" s="80">
        <f t="shared" si="1"/>
        <v>1887671</v>
      </c>
      <c r="E6" s="80">
        <f t="shared" si="1"/>
        <v>1061656</v>
      </c>
      <c r="F6" s="80">
        <f t="shared" si="1"/>
        <v>3043993</v>
      </c>
      <c r="G6" s="80">
        <f t="shared" si="1"/>
        <v>1702345</v>
      </c>
      <c r="H6" s="80">
        <f t="shared" si="1"/>
        <v>2403303</v>
      </c>
      <c r="I6" s="37"/>
    </row>
    <row r="7" spans="1:9" s="55" customFormat="1" ht="15">
      <c r="A7" s="79" t="s">
        <v>124</v>
      </c>
      <c r="B7" s="81">
        <v>3568934</v>
      </c>
      <c r="C7" s="81">
        <v>1945487</v>
      </c>
      <c r="D7" s="81">
        <v>1623448</v>
      </c>
      <c r="E7" s="81">
        <v>907654</v>
      </c>
      <c r="F7" s="81">
        <v>2661280</v>
      </c>
      <c r="G7" s="81">
        <v>1435528</v>
      </c>
      <c r="H7" s="81">
        <v>2133406</v>
      </c>
      <c r="I7" s="29"/>
    </row>
    <row r="8" spans="1:9" s="55" customFormat="1" ht="15">
      <c r="A8" s="79" t="s">
        <v>125</v>
      </c>
      <c r="B8" s="81">
        <v>536714</v>
      </c>
      <c r="C8" s="81">
        <v>272491</v>
      </c>
      <c r="D8" s="81">
        <v>264223</v>
      </c>
      <c r="E8" s="81">
        <v>154002</v>
      </c>
      <c r="F8" s="81">
        <v>382713</v>
      </c>
      <c r="G8" s="81">
        <v>266817</v>
      </c>
      <c r="H8" s="81">
        <v>269897</v>
      </c>
      <c r="I8" s="51"/>
    </row>
    <row r="9" spans="1:9" s="55" customFormat="1" ht="15">
      <c r="A9" s="79" t="s">
        <v>14</v>
      </c>
      <c r="B9" s="81">
        <v>3276130</v>
      </c>
      <c r="C9" s="81">
        <v>1250000</v>
      </c>
      <c r="D9" s="81">
        <v>2026130</v>
      </c>
      <c r="E9" s="81">
        <v>482916</v>
      </c>
      <c r="F9" s="81">
        <v>2793215</v>
      </c>
      <c r="G9" s="81">
        <v>1754054</v>
      </c>
      <c r="H9" s="81">
        <v>1522077</v>
      </c>
      <c r="I9" s="51"/>
    </row>
    <row r="10" spans="1:9" s="55" customFormat="1" ht="15">
      <c r="A10" s="82"/>
      <c r="B10" s="82"/>
      <c r="C10" s="82"/>
      <c r="D10" s="82"/>
      <c r="E10" s="82"/>
      <c r="F10" s="82"/>
      <c r="G10" s="82"/>
      <c r="H10" s="82"/>
      <c r="I10" s="42"/>
    </row>
    <row r="11" spans="1:9" s="55" customFormat="1" ht="15">
      <c r="A11" s="79" t="s">
        <v>126</v>
      </c>
      <c r="B11" s="81">
        <f aca="true" t="shared" si="2" ref="B11:H11">SUM(B12:B14)</f>
        <v>3219273</v>
      </c>
      <c r="C11" s="81">
        <f t="shared" si="2"/>
        <v>1411487</v>
      </c>
      <c r="D11" s="81">
        <f t="shared" si="2"/>
        <v>1807786</v>
      </c>
      <c r="E11" s="81">
        <f t="shared" si="2"/>
        <v>509203</v>
      </c>
      <c r="F11" s="81">
        <f t="shared" si="2"/>
        <v>2710072</v>
      </c>
      <c r="G11" s="81">
        <f t="shared" si="2"/>
        <v>2024147</v>
      </c>
      <c r="H11" s="81">
        <f t="shared" si="2"/>
        <v>1195127</v>
      </c>
      <c r="I11" s="37"/>
    </row>
    <row r="12" spans="1:9" s="55" customFormat="1" ht="15">
      <c r="A12" s="79" t="s">
        <v>125</v>
      </c>
      <c r="B12" s="81">
        <v>536714</v>
      </c>
      <c r="C12" s="81">
        <v>272491</v>
      </c>
      <c r="D12" s="81">
        <v>264223</v>
      </c>
      <c r="E12" s="81">
        <v>154002</v>
      </c>
      <c r="F12" s="81">
        <v>382713</v>
      </c>
      <c r="G12" s="81">
        <v>266817</v>
      </c>
      <c r="H12" s="81">
        <v>269897</v>
      </c>
      <c r="I12" s="58"/>
    </row>
    <row r="13" spans="1:8" s="55" customFormat="1" ht="15">
      <c r="A13" s="79" t="s">
        <v>127</v>
      </c>
      <c r="B13" s="81">
        <v>1154751</v>
      </c>
      <c r="C13" s="81">
        <v>561988</v>
      </c>
      <c r="D13" s="81">
        <v>592763</v>
      </c>
      <c r="E13" s="81">
        <v>148111</v>
      </c>
      <c r="F13" s="81">
        <v>1006640</v>
      </c>
      <c r="G13" s="81">
        <v>657288</v>
      </c>
      <c r="H13" s="81">
        <v>497463</v>
      </c>
    </row>
    <row r="14" spans="1:8" s="55" customFormat="1" ht="15">
      <c r="A14" s="79" t="s">
        <v>128</v>
      </c>
      <c r="B14" s="81">
        <v>1527808</v>
      </c>
      <c r="C14" s="81">
        <v>577008</v>
      </c>
      <c r="D14" s="81">
        <v>950800</v>
      </c>
      <c r="E14" s="81">
        <v>207090</v>
      </c>
      <c r="F14" s="81">
        <v>1320719</v>
      </c>
      <c r="G14" s="81">
        <v>1100042</v>
      </c>
      <c r="H14" s="81">
        <v>427767</v>
      </c>
    </row>
    <row r="15" spans="1:12" s="55" customFormat="1" ht="15" customHeight="1">
      <c r="A15" s="82"/>
      <c r="B15" s="82"/>
      <c r="C15" s="82"/>
      <c r="D15" s="82"/>
      <c r="E15" s="82"/>
      <c r="F15" s="82"/>
      <c r="G15" s="82"/>
      <c r="H15" s="82"/>
      <c r="L15" s="49"/>
    </row>
    <row r="16" spans="1:8" s="55" customFormat="1" ht="15">
      <c r="A16" s="79" t="s">
        <v>153</v>
      </c>
      <c r="B16" s="83">
        <f aca="true" t="shared" si="3" ref="B16:H16">B6/B5*100</f>
        <v>55.61868698841932</v>
      </c>
      <c r="C16" s="83">
        <f t="shared" si="3"/>
        <v>63.9559420503821</v>
      </c>
      <c r="D16" s="83">
        <f t="shared" si="3"/>
        <v>48.23114409751543</v>
      </c>
      <c r="E16" s="83">
        <f t="shared" si="3"/>
        <v>68.73463975780993</v>
      </c>
      <c r="F16" s="83">
        <f t="shared" si="3"/>
        <v>52.14809888563162</v>
      </c>
      <c r="G16" s="83">
        <f t="shared" si="3"/>
        <v>49.25198161439116</v>
      </c>
      <c r="H16" s="83">
        <f t="shared" si="3"/>
        <v>61.22472219250111</v>
      </c>
    </row>
    <row r="17" spans="1:8" s="55" customFormat="1" ht="15">
      <c r="A17" s="79" t="s">
        <v>154</v>
      </c>
      <c r="B17" s="83">
        <f aca="true" t="shared" si="4" ref="B17:H17">B7/B5*100</f>
        <v>48.34789125329968</v>
      </c>
      <c r="C17" s="83">
        <f t="shared" si="4"/>
        <v>56.09859693458263</v>
      </c>
      <c r="D17" s="83">
        <f t="shared" si="4"/>
        <v>41.480085471898036</v>
      </c>
      <c r="E17" s="83">
        <f t="shared" si="4"/>
        <v>58.76411070510148</v>
      </c>
      <c r="F17" s="83">
        <f t="shared" si="4"/>
        <v>45.591659574234804</v>
      </c>
      <c r="G17" s="83">
        <f t="shared" si="4"/>
        <v>41.532473536764705</v>
      </c>
      <c r="H17" s="83">
        <f t="shared" si="4"/>
        <v>54.34903117659946</v>
      </c>
    </row>
    <row r="18" spans="1:8" s="55" customFormat="1" ht="15">
      <c r="A18" s="79" t="s">
        <v>155</v>
      </c>
      <c r="B18" s="83">
        <f>B13/B7*100</f>
        <v>32.35562775887702</v>
      </c>
      <c r="C18" s="83">
        <f aca="true" t="shared" si="5" ref="C18:H18">C13/C7*100</f>
        <v>28.886751749047924</v>
      </c>
      <c r="D18" s="83">
        <f t="shared" si="5"/>
        <v>36.51259541420483</v>
      </c>
      <c r="E18" s="83">
        <f t="shared" si="5"/>
        <v>16.318002234331587</v>
      </c>
      <c r="F18" s="83">
        <f t="shared" si="5"/>
        <v>37.82540732279204</v>
      </c>
      <c r="G18" s="83">
        <f t="shared" si="5"/>
        <v>45.787194676801846</v>
      </c>
      <c r="H18" s="83">
        <f t="shared" si="5"/>
        <v>23.317783862987167</v>
      </c>
    </row>
    <row r="19" spans="1:8" s="55" customFormat="1" ht="15">
      <c r="A19" s="79" t="s">
        <v>156</v>
      </c>
      <c r="B19" s="83">
        <f>B8/B6*100</f>
        <v>13.072577093798591</v>
      </c>
      <c r="C19" s="83">
        <f aca="true" t="shared" si="6" ref="C19:H19">C8/C6*100</f>
        <v>12.285559189496018</v>
      </c>
      <c r="D19" s="83">
        <f t="shared" si="6"/>
        <v>13.997301436532108</v>
      </c>
      <c r="E19" s="83">
        <f t="shared" si="6"/>
        <v>14.505828629989376</v>
      </c>
      <c r="F19" s="83">
        <f t="shared" si="6"/>
        <v>12.57272930653914</v>
      </c>
      <c r="G19" s="83">
        <f t="shared" si="6"/>
        <v>15.673497440295591</v>
      </c>
      <c r="H19" s="83">
        <f t="shared" si="6"/>
        <v>11.230252698057631</v>
      </c>
    </row>
    <row r="20" spans="1:8" s="55" customFormat="1" ht="30">
      <c r="A20" s="84" t="s">
        <v>157</v>
      </c>
      <c r="B20" s="83">
        <f>(B8+B13)/B6*100</f>
        <v>41.19849046971392</v>
      </c>
      <c r="C20" s="83">
        <f aca="true" t="shared" si="7" ref="C20:H20">(C8+C13)/C6*100</f>
        <v>37.623411954491885</v>
      </c>
      <c r="D20" s="83">
        <f t="shared" si="7"/>
        <v>45.39911880830928</v>
      </c>
      <c r="E20" s="83">
        <f t="shared" si="7"/>
        <v>28.456769424370982</v>
      </c>
      <c r="F20" s="83">
        <f t="shared" si="7"/>
        <v>45.642450557540705</v>
      </c>
      <c r="G20" s="83">
        <f t="shared" si="7"/>
        <v>54.28423733144574</v>
      </c>
      <c r="H20" s="83">
        <f t="shared" si="7"/>
        <v>31.929390509644435</v>
      </c>
    </row>
    <row r="21" spans="1:8" s="55" customFormat="1" ht="28.5" customHeight="1">
      <c r="A21" s="84" t="s">
        <v>158</v>
      </c>
      <c r="B21" s="83">
        <f>(B8+B14)/(B6+B14)*100</f>
        <v>36.647521521424856</v>
      </c>
      <c r="C21" s="83">
        <f aca="true" t="shared" si="8" ref="C21:H21">(C8+C14)/(C6+C14)*100</f>
        <v>30.393676390507864</v>
      </c>
      <c r="D21" s="83">
        <f t="shared" si="8"/>
        <v>42.805545661731266</v>
      </c>
      <c r="E21" s="83">
        <f t="shared" si="8"/>
        <v>28.460542929790517</v>
      </c>
      <c r="F21" s="83">
        <f t="shared" si="8"/>
        <v>39.02736308833206</v>
      </c>
      <c r="G21" s="83">
        <f t="shared" si="8"/>
        <v>48.77481232963184</v>
      </c>
      <c r="H21" s="83">
        <f t="shared" si="8"/>
        <v>24.643120798849903</v>
      </c>
    </row>
    <row r="22" spans="1:9" s="55" customFormat="1" ht="30">
      <c r="A22" s="84" t="s">
        <v>159</v>
      </c>
      <c r="B22" s="83">
        <f>(B12+B13+B14)/(B14+B6)*100</f>
        <v>57.14561363397531</v>
      </c>
      <c r="C22" s="83">
        <f aca="true" t="shared" si="9" ref="C22:H22">(C12+C13+C14)/(C14+C6)*100</f>
        <v>50.50068229322079</v>
      </c>
      <c r="D22" s="83">
        <f t="shared" si="9"/>
        <v>63.688725373625445</v>
      </c>
      <c r="E22" s="83">
        <f t="shared" si="9"/>
        <v>40.134353132935985</v>
      </c>
      <c r="F22" s="83">
        <f t="shared" si="9"/>
        <v>62.09051135561751</v>
      </c>
      <c r="G22" s="83">
        <f t="shared" si="9"/>
        <v>72.2293887318204</v>
      </c>
      <c r="H22" s="83">
        <f t="shared" si="9"/>
        <v>42.214675016866416</v>
      </c>
      <c r="I22" s="50"/>
    </row>
    <row r="23" spans="1:8" s="55" customFormat="1" ht="15" customHeight="1">
      <c r="A23" s="82"/>
      <c r="B23" s="85"/>
      <c r="C23" s="85"/>
      <c r="D23" s="85"/>
      <c r="E23" s="85"/>
      <c r="F23" s="85"/>
      <c r="G23" s="85"/>
      <c r="H23" s="85"/>
    </row>
    <row r="24" spans="1:8" s="55" customFormat="1" ht="15" customHeight="1">
      <c r="A24" s="79" t="s">
        <v>160</v>
      </c>
      <c r="B24" s="86">
        <v>17.3</v>
      </c>
      <c r="C24" s="86">
        <v>16.7</v>
      </c>
      <c r="D24" s="86">
        <v>17.9</v>
      </c>
      <c r="E24" s="86">
        <v>19.1</v>
      </c>
      <c r="F24" s="86">
        <v>17.3</v>
      </c>
      <c r="G24" s="86">
        <v>19.8</v>
      </c>
      <c r="H24" s="86">
        <v>15.9</v>
      </c>
    </row>
    <row r="25" spans="1:8" s="55" customFormat="1" ht="15">
      <c r="A25" s="87" t="s">
        <v>152</v>
      </c>
      <c r="B25" s="88" t="s">
        <v>222</v>
      </c>
      <c r="C25" s="88" t="s">
        <v>222</v>
      </c>
      <c r="D25" s="88" t="s">
        <v>223</v>
      </c>
      <c r="E25" s="88" t="s">
        <v>225</v>
      </c>
      <c r="F25" s="88" t="s">
        <v>223</v>
      </c>
      <c r="G25" s="88" t="s">
        <v>223</v>
      </c>
      <c r="H25" s="88" t="s">
        <v>224</v>
      </c>
    </row>
    <row r="26" spans="1:8" s="55" customFormat="1" ht="15">
      <c r="A26" s="82"/>
      <c r="B26" s="82"/>
      <c r="C26" s="82"/>
      <c r="D26" s="82"/>
      <c r="E26" s="82"/>
      <c r="F26" s="82"/>
      <c r="G26" s="82"/>
      <c r="H26" s="82"/>
    </row>
    <row r="27" ht="14.25" customHeight="1"/>
    <row r="29" ht="15">
      <c r="B29" s="56"/>
    </row>
  </sheetData>
  <sheetProtection/>
  <mergeCells count="10">
    <mergeCell ref="A2:A4"/>
    <mergeCell ref="G2:G4"/>
    <mergeCell ref="H2:H4"/>
    <mergeCell ref="B2:B4"/>
    <mergeCell ref="C2:D2"/>
    <mergeCell ref="E2:F2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scale="79" r:id="rId1"/>
  <headerFooter>
    <oddFooter>&amp;C&amp;F&amp;RPage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"/>
  <sheetViews>
    <sheetView zoomScaleSheetLayoutView="100" zoomScalePageLayoutView="0" workbookViewId="0" topLeftCell="A19">
      <selection activeCell="A24" sqref="A24:H38"/>
    </sheetView>
  </sheetViews>
  <sheetFormatPr defaultColWidth="11.421875" defaultRowHeight="15"/>
  <cols>
    <col min="1" max="1" width="12.00390625" style="37" customWidth="1"/>
    <col min="2" max="2" width="14.28125" style="37" bestFit="1" customWidth="1"/>
    <col min="3" max="6" width="13.28125" style="37" bestFit="1" customWidth="1"/>
    <col min="7" max="7" width="13.421875" style="37" bestFit="1" customWidth="1"/>
    <col min="8" max="8" width="11.421875" style="37" customWidth="1"/>
    <col min="9" max="9" width="13.8515625" style="37" customWidth="1"/>
    <col min="10" max="16384" width="11.421875" style="37" customWidth="1"/>
  </cols>
  <sheetData>
    <row r="1" spans="1:8" ht="15">
      <c r="A1" s="15" t="s">
        <v>204</v>
      </c>
      <c r="G1" s="38"/>
      <c r="H1" s="38"/>
    </row>
    <row r="2" spans="1:8" ht="15">
      <c r="A2" s="191"/>
      <c r="B2" s="193" t="s">
        <v>9</v>
      </c>
      <c r="C2" s="182" t="s">
        <v>53</v>
      </c>
      <c r="D2" s="182"/>
      <c r="E2" s="7" t="s">
        <v>37</v>
      </c>
      <c r="F2" s="7" t="s">
        <v>36</v>
      </c>
      <c r="G2" s="8"/>
      <c r="H2" s="8"/>
    </row>
    <row r="3" spans="1:8" ht="15">
      <c r="A3" s="192"/>
      <c r="B3" s="194"/>
      <c r="C3" s="90" t="s">
        <v>34</v>
      </c>
      <c r="D3" s="90" t="s">
        <v>35</v>
      </c>
      <c r="E3" s="7"/>
      <c r="F3" s="7"/>
      <c r="G3" s="8"/>
      <c r="H3" s="8"/>
    </row>
    <row r="4" spans="1:8" s="5" customFormat="1" ht="15">
      <c r="A4" s="91" t="s">
        <v>129</v>
      </c>
      <c r="B4" s="92">
        <v>12391227</v>
      </c>
      <c r="C4" s="92">
        <v>5977269</v>
      </c>
      <c r="D4" s="92">
        <v>6413959</v>
      </c>
      <c r="E4" s="43">
        <v>2300754</v>
      </c>
      <c r="F4" s="43">
        <v>10090473</v>
      </c>
      <c r="G4" s="67"/>
      <c r="H4" s="59"/>
    </row>
    <row r="5" spans="1:8" ht="11.25" customHeight="1">
      <c r="A5" s="89"/>
      <c r="B5" s="89"/>
      <c r="C5" s="89"/>
      <c r="D5" s="89"/>
      <c r="E5" s="11"/>
      <c r="F5" s="11"/>
      <c r="G5" s="68"/>
      <c r="H5" s="38"/>
    </row>
    <row r="6" spans="1:8" ht="15">
      <c r="A6" s="93" t="s">
        <v>130</v>
      </c>
      <c r="B6" s="81">
        <v>1704085</v>
      </c>
      <c r="C6" s="81">
        <v>899377</v>
      </c>
      <c r="D6" s="81">
        <v>804708</v>
      </c>
      <c r="E6" s="3">
        <v>293936</v>
      </c>
      <c r="F6" s="3">
        <v>1410149</v>
      </c>
      <c r="G6" s="60"/>
      <c r="H6" s="60"/>
    </row>
    <row r="7" spans="1:8" ht="15">
      <c r="A7" s="93" t="s">
        <v>131</v>
      </c>
      <c r="B7" s="81">
        <v>1517700</v>
      </c>
      <c r="C7" s="81">
        <v>733870</v>
      </c>
      <c r="D7" s="81">
        <v>783830</v>
      </c>
      <c r="E7" s="3">
        <v>225119</v>
      </c>
      <c r="F7" s="3">
        <v>1292581</v>
      </c>
      <c r="G7" s="60"/>
      <c r="H7" s="60"/>
    </row>
    <row r="8" spans="1:8" ht="15">
      <c r="A8" s="93" t="s">
        <v>132</v>
      </c>
      <c r="B8" s="81">
        <v>1491424</v>
      </c>
      <c r="C8" s="81">
        <v>728863</v>
      </c>
      <c r="D8" s="81">
        <v>762561</v>
      </c>
      <c r="E8" s="3">
        <v>199864</v>
      </c>
      <c r="F8" s="3">
        <v>1291560</v>
      </c>
      <c r="G8" s="60"/>
      <c r="H8" s="60"/>
    </row>
    <row r="9" spans="1:8" ht="15">
      <c r="A9" s="93" t="s">
        <v>133</v>
      </c>
      <c r="B9" s="81">
        <v>1385756</v>
      </c>
      <c r="C9" s="81">
        <v>698666</v>
      </c>
      <c r="D9" s="81">
        <v>687090</v>
      </c>
      <c r="E9" s="3">
        <v>231970</v>
      </c>
      <c r="F9" s="3">
        <v>1153786</v>
      </c>
      <c r="G9" s="60"/>
      <c r="H9" s="60"/>
    </row>
    <row r="10" spans="1:8" ht="15">
      <c r="A10" s="93" t="s">
        <v>83</v>
      </c>
      <c r="B10" s="81">
        <v>1125727</v>
      </c>
      <c r="C10" s="81">
        <v>539312</v>
      </c>
      <c r="D10" s="81">
        <v>586415</v>
      </c>
      <c r="E10" s="3">
        <v>289150</v>
      </c>
      <c r="F10" s="3">
        <v>836577</v>
      </c>
      <c r="G10" s="60"/>
      <c r="H10" s="60"/>
    </row>
    <row r="11" spans="1:8" ht="15">
      <c r="A11" s="93" t="s">
        <v>134</v>
      </c>
      <c r="B11" s="81">
        <v>956367</v>
      </c>
      <c r="C11" s="81">
        <v>451533</v>
      </c>
      <c r="D11" s="81">
        <v>504834</v>
      </c>
      <c r="E11" s="3">
        <v>274533</v>
      </c>
      <c r="F11" s="3">
        <v>681834</v>
      </c>
      <c r="G11" s="60"/>
      <c r="H11" s="60"/>
    </row>
    <row r="12" spans="1:8" ht="15">
      <c r="A12" s="93" t="s">
        <v>135</v>
      </c>
      <c r="B12" s="81">
        <v>908969</v>
      </c>
      <c r="C12" s="81">
        <v>453185</v>
      </c>
      <c r="D12" s="81">
        <v>455784</v>
      </c>
      <c r="E12" s="3">
        <v>221141</v>
      </c>
      <c r="F12" s="3">
        <v>687828</v>
      </c>
      <c r="G12" s="60"/>
      <c r="H12" s="60"/>
    </row>
    <row r="13" spans="1:8" ht="15">
      <c r="A13" s="93" t="s">
        <v>136</v>
      </c>
      <c r="B13" s="81">
        <v>808186</v>
      </c>
      <c r="C13" s="81">
        <v>402989</v>
      </c>
      <c r="D13" s="81">
        <v>405197</v>
      </c>
      <c r="E13" s="3">
        <v>171088</v>
      </c>
      <c r="F13" s="3">
        <v>637098</v>
      </c>
      <c r="G13" s="60"/>
      <c r="H13" s="60"/>
    </row>
    <row r="14" spans="1:8" ht="15">
      <c r="A14" s="93" t="s">
        <v>137</v>
      </c>
      <c r="B14" s="81">
        <v>567058</v>
      </c>
      <c r="C14" s="81">
        <v>264528</v>
      </c>
      <c r="D14" s="81">
        <v>302530</v>
      </c>
      <c r="E14" s="3">
        <v>121978</v>
      </c>
      <c r="F14" s="3">
        <v>445080</v>
      </c>
      <c r="G14" s="60"/>
      <c r="H14" s="60"/>
    </row>
    <row r="15" spans="1:8" ht="16.5" customHeight="1">
      <c r="A15" s="93" t="s">
        <v>138</v>
      </c>
      <c r="B15" s="81">
        <v>428843</v>
      </c>
      <c r="C15" s="81">
        <v>175769</v>
      </c>
      <c r="D15" s="81">
        <v>253074</v>
      </c>
      <c r="E15" s="3">
        <v>86120</v>
      </c>
      <c r="F15" s="3">
        <v>342723</v>
      </c>
      <c r="G15" s="60"/>
      <c r="H15" s="60"/>
    </row>
    <row r="16" spans="1:8" ht="15">
      <c r="A16" s="93" t="s">
        <v>139</v>
      </c>
      <c r="B16" s="81">
        <v>345793</v>
      </c>
      <c r="C16" s="81">
        <v>149525</v>
      </c>
      <c r="D16" s="81">
        <v>196268</v>
      </c>
      <c r="E16" s="3">
        <v>48733</v>
      </c>
      <c r="F16" s="3">
        <v>297060</v>
      </c>
      <c r="G16" s="60"/>
      <c r="H16" s="60"/>
    </row>
    <row r="17" spans="1:8" ht="15">
      <c r="A17" s="93" t="s">
        <v>140</v>
      </c>
      <c r="B17" s="81">
        <v>342614</v>
      </c>
      <c r="C17" s="81">
        <v>144789</v>
      </c>
      <c r="D17" s="81">
        <v>197825</v>
      </c>
      <c r="E17" s="3">
        <v>36964</v>
      </c>
      <c r="F17" s="3">
        <v>305649</v>
      </c>
      <c r="G17" s="60"/>
      <c r="H17" s="60"/>
    </row>
    <row r="18" spans="1:8" ht="15">
      <c r="A18" s="93" t="s">
        <v>141</v>
      </c>
      <c r="B18" s="81">
        <v>288779</v>
      </c>
      <c r="C18" s="81">
        <v>120176</v>
      </c>
      <c r="D18" s="81">
        <v>168604</v>
      </c>
      <c r="E18" s="3">
        <v>40159</v>
      </c>
      <c r="F18" s="3">
        <v>248620</v>
      </c>
      <c r="G18" s="60"/>
      <c r="H18" s="60"/>
    </row>
    <row r="19" spans="1:8" ht="15">
      <c r="A19" s="93" t="s">
        <v>142</v>
      </c>
      <c r="B19" s="81">
        <v>187233</v>
      </c>
      <c r="C19" s="81">
        <v>83283</v>
      </c>
      <c r="D19" s="81">
        <v>103950</v>
      </c>
      <c r="E19" s="3">
        <v>21203</v>
      </c>
      <c r="F19" s="3">
        <v>166029</v>
      </c>
      <c r="G19" s="60"/>
      <c r="H19" s="60"/>
    </row>
    <row r="20" spans="1:8" ht="15">
      <c r="A20" s="93" t="s">
        <v>143</v>
      </c>
      <c r="B20" s="81">
        <v>126388</v>
      </c>
      <c r="C20" s="81">
        <v>62364</v>
      </c>
      <c r="D20" s="81">
        <v>64024</v>
      </c>
      <c r="E20" s="3">
        <v>15058</v>
      </c>
      <c r="F20" s="3">
        <v>111330</v>
      </c>
      <c r="G20" s="60"/>
      <c r="H20" s="60"/>
    </row>
    <row r="21" spans="1:8" ht="15">
      <c r="A21" s="93" t="s">
        <v>144</v>
      </c>
      <c r="B21" s="81">
        <v>206307</v>
      </c>
      <c r="C21" s="81">
        <v>69041</v>
      </c>
      <c r="D21" s="81">
        <v>137266</v>
      </c>
      <c r="E21" s="3">
        <v>23738</v>
      </c>
      <c r="F21" s="3">
        <v>182569</v>
      </c>
      <c r="G21" s="60"/>
      <c r="H21" s="60"/>
    </row>
    <row r="22" spans="1:8" ht="3.75" customHeight="1">
      <c r="A22" s="39"/>
      <c r="B22" s="39"/>
      <c r="C22" s="39"/>
      <c r="D22" s="39"/>
      <c r="E22" s="39"/>
      <c r="F22" s="39"/>
      <c r="G22" s="39"/>
      <c r="H22" s="39"/>
    </row>
    <row r="23" spans="1:8" ht="15">
      <c r="A23" s="32" t="s">
        <v>205</v>
      </c>
      <c r="B23" s="55"/>
      <c r="C23" s="55"/>
      <c r="D23" s="55"/>
      <c r="E23" s="55"/>
      <c r="F23" s="55"/>
      <c r="G23" s="55"/>
      <c r="H23" s="55"/>
    </row>
    <row r="24" spans="1:8" ht="15" customHeight="1">
      <c r="A24" s="195" t="s">
        <v>110</v>
      </c>
      <c r="B24" s="195" t="s">
        <v>111</v>
      </c>
      <c r="C24" s="195" t="s">
        <v>162</v>
      </c>
      <c r="D24" s="195"/>
      <c r="E24" s="187" t="s">
        <v>54</v>
      </c>
      <c r="F24" s="187"/>
      <c r="G24" s="189" t="s">
        <v>163</v>
      </c>
      <c r="H24" s="190" t="s">
        <v>171</v>
      </c>
    </row>
    <row r="25" spans="1:8" ht="15">
      <c r="A25" s="195"/>
      <c r="B25" s="195"/>
      <c r="C25" s="195"/>
      <c r="D25" s="195"/>
      <c r="E25" s="188"/>
      <c r="F25" s="187"/>
      <c r="G25" s="189"/>
      <c r="H25" s="190"/>
    </row>
    <row r="26" spans="1:8" ht="15">
      <c r="A26" s="195"/>
      <c r="B26" s="195"/>
      <c r="C26" s="90" t="s">
        <v>97</v>
      </c>
      <c r="D26" s="90" t="s">
        <v>98</v>
      </c>
      <c r="E26" s="90" t="s">
        <v>99</v>
      </c>
      <c r="F26" s="90" t="s">
        <v>100</v>
      </c>
      <c r="G26" s="189"/>
      <c r="H26" s="190"/>
    </row>
    <row r="27" spans="1:8" ht="15">
      <c r="A27" s="94"/>
      <c r="B27" s="95">
        <v>2934390</v>
      </c>
      <c r="C27" s="95">
        <v>2139197</v>
      </c>
      <c r="D27" s="95">
        <v>795192</v>
      </c>
      <c r="E27" s="95">
        <v>579772</v>
      </c>
      <c r="F27" s="95">
        <v>2354617</v>
      </c>
      <c r="G27" s="95">
        <v>1495392</v>
      </c>
      <c r="H27" s="95">
        <v>1438997</v>
      </c>
    </row>
    <row r="28" spans="1:8" ht="15">
      <c r="A28" s="90"/>
      <c r="B28" s="90"/>
      <c r="C28" s="90"/>
      <c r="D28" s="90"/>
      <c r="E28" s="90"/>
      <c r="F28" s="90"/>
      <c r="G28" s="90"/>
      <c r="H28" s="90"/>
    </row>
    <row r="29" spans="1:8" ht="13.5" customHeight="1">
      <c r="A29" s="94">
        <v>1</v>
      </c>
      <c r="B29" s="95">
        <v>281336</v>
      </c>
      <c r="C29" s="95">
        <v>170409</v>
      </c>
      <c r="D29" s="95">
        <v>110927</v>
      </c>
      <c r="E29" s="95">
        <v>95365</v>
      </c>
      <c r="F29" s="95">
        <v>185971</v>
      </c>
      <c r="G29" s="95">
        <v>93704</v>
      </c>
      <c r="H29" s="95">
        <v>187632</v>
      </c>
    </row>
    <row r="30" spans="1:8" ht="15">
      <c r="A30" s="94">
        <v>2</v>
      </c>
      <c r="B30" s="95">
        <v>381526</v>
      </c>
      <c r="C30" s="95">
        <v>182394</v>
      </c>
      <c r="D30" s="95">
        <v>199131</v>
      </c>
      <c r="E30" s="95">
        <v>80868</v>
      </c>
      <c r="F30" s="95">
        <v>300658</v>
      </c>
      <c r="G30" s="95">
        <v>172177</v>
      </c>
      <c r="H30" s="95">
        <v>209349</v>
      </c>
    </row>
    <row r="31" spans="1:8" ht="15">
      <c r="A31" s="94">
        <v>3</v>
      </c>
      <c r="B31" s="95">
        <v>494984</v>
      </c>
      <c r="C31" s="95">
        <v>342970</v>
      </c>
      <c r="D31" s="95">
        <v>152015</v>
      </c>
      <c r="E31" s="95">
        <v>90538</v>
      </c>
      <c r="F31" s="95">
        <v>404446</v>
      </c>
      <c r="G31" s="95">
        <v>268620</v>
      </c>
      <c r="H31" s="95">
        <v>226364</v>
      </c>
    </row>
    <row r="32" spans="1:8" ht="15">
      <c r="A32" s="94">
        <v>4</v>
      </c>
      <c r="B32" s="95">
        <v>532719</v>
      </c>
      <c r="C32" s="95">
        <v>405748</v>
      </c>
      <c r="D32" s="95">
        <v>126971</v>
      </c>
      <c r="E32" s="95">
        <v>95249</v>
      </c>
      <c r="F32" s="95">
        <v>437470</v>
      </c>
      <c r="G32" s="95">
        <v>291276</v>
      </c>
      <c r="H32" s="95">
        <v>241443</v>
      </c>
    </row>
    <row r="33" spans="1:8" ht="15">
      <c r="A33" s="94">
        <v>5</v>
      </c>
      <c r="B33" s="95">
        <v>455278</v>
      </c>
      <c r="C33" s="95">
        <v>354496</v>
      </c>
      <c r="D33" s="95">
        <v>100783</v>
      </c>
      <c r="E33" s="95">
        <v>72788</v>
      </c>
      <c r="F33" s="95">
        <v>382490</v>
      </c>
      <c r="G33" s="95">
        <v>252565</v>
      </c>
      <c r="H33" s="95">
        <v>202713</v>
      </c>
    </row>
    <row r="34" spans="1:8" ht="15">
      <c r="A34" s="94">
        <v>6</v>
      </c>
      <c r="B34" s="95">
        <v>388209</v>
      </c>
      <c r="C34" s="95">
        <v>327835</v>
      </c>
      <c r="D34" s="95">
        <v>60373</v>
      </c>
      <c r="E34" s="95">
        <v>62169</v>
      </c>
      <c r="F34" s="95">
        <v>326039</v>
      </c>
      <c r="G34" s="95">
        <v>193076</v>
      </c>
      <c r="H34" s="95">
        <v>195133</v>
      </c>
    </row>
    <row r="35" spans="1:8" ht="15">
      <c r="A35" s="94">
        <v>7</v>
      </c>
      <c r="B35" s="95">
        <v>218382</v>
      </c>
      <c r="C35" s="95">
        <v>197280</v>
      </c>
      <c r="D35" s="95">
        <v>21102</v>
      </c>
      <c r="E35" s="95">
        <v>41530</v>
      </c>
      <c r="F35" s="95">
        <v>176851</v>
      </c>
      <c r="G35" s="95">
        <v>131127</v>
      </c>
      <c r="H35" s="95">
        <v>87255</v>
      </c>
    </row>
    <row r="36" spans="1:8" ht="15">
      <c r="A36" s="94">
        <v>8</v>
      </c>
      <c r="B36" s="95">
        <v>101942</v>
      </c>
      <c r="C36" s="95">
        <v>86545</v>
      </c>
      <c r="D36" s="95">
        <v>15398</v>
      </c>
      <c r="E36" s="95">
        <v>24026</v>
      </c>
      <c r="F36" s="95">
        <v>77916</v>
      </c>
      <c r="G36" s="95">
        <v>59819</v>
      </c>
      <c r="H36" s="95">
        <v>42124</v>
      </c>
    </row>
    <row r="37" spans="1:8" ht="15">
      <c r="A37" s="94">
        <v>9</v>
      </c>
      <c r="B37" s="95">
        <v>44670</v>
      </c>
      <c r="C37" s="95">
        <v>38070</v>
      </c>
      <c r="D37" s="95">
        <v>6601</v>
      </c>
      <c r="E37" s="95">
        <v>10003</v>
      </c>
      <c r="F37" s="95">
        <v>34667</v>
      </c>
      <c r="G37" s="95">
        <v>16233</v>
      </c>
      <c r="H37" s="95">
        <v>28437</v>
      </c>
    </row>
    <row r="38" spans="1:8" ht="15">
      <c r="A38" s="96" t="s">
        <v>112</v>
      </c>
      <c r="B38" s="95">
        <v>35343</v>
      </c>
      <c r="C38" s="95">
        <v>33452</v>
      </c>
      <c r="D38" s="95">
        <v>1891</v>
      </c>
      <c r="E38" s="95">
        <v>7235</v>
      </c>
      <c r="F38" s="95">
        <v>28108</v>
      </c>
      <c r="G38" s="95">
        <v>16795</v>
      </c>
      <c r="H38" s="95">
        <v>18548</v>
      </c>
    </row>
    <row r="39" spans="1:8" ht="9" customHeight="1">
      <c r="A39" s="35"/>
      <c r="B39" s="35"/>
      <c r="C39" s="35"/>
      <c r="D39" s="35"/>
      <c r="E39" s="35"/>
      <c r="F39" s="35"/>
      <c r="G39" s="35"/>
      <c r="H39" s="35"/>
    </row>
    <row r="40" ht="14.25" customHeight="1"/>
    <row r="43" ht="15.75" customHeight="1"/>
    <row r="44" ht="15.75" customHeight="1"/>
    <row r="47" ht="15.75" customHeight="1"/>
  </sheetData>
  <sheetProtection/>
  <mergeCells count="9">
    <mergeCell ref="E24:F25"/>
    <mergeCell ref="G24:G26"/>
    <mergeCell ref="H24:H26"/>
    <mergeCell ref="C2:D2"/>
    <mergeCell ref="A2:A3"/>
    <mergeCell ref="B2:B3"/>
    <mergeCell ref="A24:A26"/>
    <mergeCell ref="B24:B26"/>
    <mergeCell ref="C24:D25"/>
  </mergeCells>
  <printOptions/>
  <pageMargins left="0.75" right="0.75" top="1" bottom="1" header="0.5" footer="0.5"/>
  <pageSetup horizontalDpi="600" verticalDpi="600" orientation="landscape" paperSize="9" scale="80" r:id="rId1"/>
  <headerFooter>
    <oddFooter>&amp;C&amp;F&amp;RPage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zoomScalePageLayoutView="0" workbookViewId="0" topLeftCell="B1">
      <selection activeCell="B1" sqref="B1"/>
    </sheetView>
  </sheetViews>
  <sheetFormatPr defaultColWidth="11.421875" defaultRowHeight="15"/>
  <cols>
    <col min="1" max="1" width="8.140625" style="37" hidden="1" customWidth="1"/>
    <col min="2" max="2" width="18.00390625" style="37" customWidth="1"/>
    <col min="3" max="10" width="13.00390625" style="37" customWidth="1"/>
    <col min="11" max="16384" width="11.421875" style="37" customWidth="1"/>
  </cols>
  <sheetData>
    <row r="1" spans="2:10" ht="15">
      <c r="B1" s="15" t="s">
        <v>201</v>
      </c>
      <c r="C1" s="15"/>
      <c r="D1" s="15"/>
      <c r="E1" s="15"/>
      <c r="F1" s="15"/>
      <c r="G1" s="15"/>
      <c r="H1" s="15"/>
      <c r="I1" s="15"/>
      <c r="J1" s="15"/>
    </row>
    <row r="2" spans="1:10" ht="24" customHeight="1">
      <c r="A2" s="10"/>
      <c r="B2" s="203">
        <v>15</v>
      </c>
      <c r="C2" s="206" t="s">
        <v>9</v>
      </c>
      <c r="D2" s="207" t="s">
        <v>10</v>
      </c>
      <c r="E2" s="207"/>
      <c r="F2" s="207"/>
      <c r="G2" s="207"/>
      <c r="H2" s="196" t="s">
        <v>180</v>
      </c>
      <c r="I2" s="196" t="s">
        <v>181</v>
      </c>
      <c r="J2" s="196" t="s">
        <v>182</v>
      </c>
    </row>
    <row r="3" spans="1:10" ht="24" customHeight="1">
      <c r="A3" s="10"/>
      <c r="B3" s="204"/>
      <c r="C3" s="206"/>
      <c r="D3" s="196" t="s">
        <v>11</v>
      </c>
      <c r="E3" s="196" t="s">
        <v>12</v>
      </c>
      <c r="F3" s="196" t="s">
        <v>13</v>
      </c>
      <c r="G3" s="196" t="s">
        <v>14</v>
      </c>
      <c r="H3" s="196"/>
      <c r="I3" s="196"/>
      <c r="J3" s="196"/>
    </row>
    <row r="4" spans="2:10" ht="13.5" customHeight="1">
      <c r="B4" s="205"/>
      <c r="C4" s="206"/>
      <c r="D4" s="196"/>
      <c r="E4" s="196"/>
      <c r="F4" s="196"/>
      <c r="G4" s="196"/>
      <c r="H4" s="196"/>
      <c r="I4" s="196"/>
      <c r="J4" s="196"/>
    </row>
    <row r="5" spans="2:10" s="5" customFormat="1" ht="30">
      <c r="B5" s="97" t="s">
        <v>164</v>
      </c>
      <c r="C5" s="98">
        <v>7381779</v>
      </c>
      <c r="D5" s="99">
        <f aca="true" t="shared" si="0" ref="D5:D10">E5+F5</f>
        <v>4105648</v>
      </c>
      <c r="E5" s="98">
        <v>3568934</v>
      </c>
      <c r="F5" s="98">
        <v>536714</v>
      </c>
      <c r="G5" s="98">
        <v>3276130</v>
      </c>
      <c r="H5" s="100">
        <f>+D5/C5*100</f>
        <v>55.618679453828136</v>
      </c>
      <c r="I5" s="101">
        <f>E5/C5*100</f>
        <v>48.347884703673735</v>
      </c>
      <c r="J5" s="101">
        <f>F5/D5*100</f>
        <v>13.072577093798591</v>
      </c>
    </row>
    <row r="6" spans="1:10" ht="15">
      <c r="A6" s="37">
        <v>1</v>
      </c>
      <c r="B6" s="102" t="s">
        <v>92</v>
      </c>
      <c r="C6" s="81">
        <v>2215243</v>
      </c>
      <c r="D6" s="80">
        <f t="shared" si="0"/>
        <v>948117</v>
      </c>
      <c r="E6" s="81">
        <v>783641</v>
      </c>
      <c r="F6" s="81">
        <v>164476</v>
      </c>
      <c r="G6" s="81">
        <v>1267125</v>
      </c>
      <c r="H6" s="103">
        <f>D6/C6*100</f>
        <v>42.7996838270113</v>
      </c>
      <c r="I6" s="104">
        <f>E6/C6*100</f>
        <v>35.37494532202562</v>
      </c>
      <c r="J6" s="104">
        <f aca="true" t="shared" si="1" ref="J6:J37">F6/D6*100</f>
        <v>17.347648022343236</v>
      </c>
    </row>
    <row r="7" spans="1:10" ht="15">
      <c r="A7" s="37">
        <v>2</v>
      </c>
      <c r="B7" s="102" t="s">
        <v>93</v>
      </c>
      <c r="C7" s="81">
        <v>1865336</v>
      </c>
      <c r="D7" s="80">
        <f t="shared" si="0"/>
        <v>1372078</v>
      </c>
      <c r="E7" s="81">
        <v>1167495</v>
      </c>
      <c r="F7" s="81">
        <v>204583</v>
      </c>
      <c r="G7" s="81">
        <v>493258</v>
      </c>
      <c r="H7" s="103">
        <f>D7/C7*100</f>
        <v>73.5566139290723</v>
      </c>
      <c r="I7" s="104">
        <f>E7/C7*100</f>
        <v>62.58899201001857</v>
      </c>
      <c r="J7" s="104">
        <f t="shared" si="1"/>
        <v>14.91044969746618</v>
      </c>
    </row>
    <row r="8" spans="1:10" ht="15">
      <c r="A8" s="37">
        <v>3</v>
      </c>
      <c r="B8" s="102" t="s">
        <v>94</v>
      </c>
      <c r="C8" s="81">
        <v>2149880</v>
      </c>
      <c r="D8" s="80">
        <f t="shared" si="0"/>
        <v>1412284</v>
      </c>
      <c r="E8" s="81">
        <v>1271238</v>
      </c>
      <c r="F8" s="81">
        <v>141046</v>
      </c>
      <c r="G8" s="81">
        <v>737595</v>
      </c>
      <c r="H8" s="103">
        <f>D8/C8*100</f>
        <v>65.69129439782687</v>
      </c>
      <c r="I8" s="104">
        <f>E8/C8*100</f>
        <v>59.13064915251084</v>
      </c>
      <c r="J8" s="104">
        <f t="shared" si="1"/>
        <v>9.987084750659216</v>
      </c>
    </row>
    <row r="9" spans="1:10" ht="15">
      <c r="A9" s="37">
        <v>4</v>
      </c>
      <c r="B9" s="102" t="s">
        <v>95</v>
      </c>
      <c r="C9" s="81">
        <v>631393</v>
      </c>
      <c r="D9" s="80">
        <f t="shared" si="0"/>
        <v>282625</v>
      </c>
      <c r="E9" s="81">
        <v>258842</v>
      </c>
      <c r="F9" s="81">
        <v>23783</v>
      </c>
      <c r="G9" s="81">
        <v>348768</v>
      </c>
      <c r="H9" s="103">
        <f>D9/C9*100</f>
        <v>44.76213705251722</v>
      </c>
      <c r="I9" s="104">
        <f>E9/C9*100</f>
        <v>40.99538639167682</v>
      </c>
      <c r="J9" s="104">
        <f t="shared" si="1"/>
        <v>8.415037593984962</v>
      </c>
    </row>
    <row r="10" spans="1:10" ht="15">
      <c r="A10" s="37">
        <v>5</v>
      </c>
      <c r="B10" s="166" t="s">
        <v>103</v>
      </c>
      <c r="C10" s="167">
        <v>519927</v>
      </c>
      <c r="D10" s="168">
        <f t="shared" si="0"/>
        <v>90543</v>
      </c>
      <c r="E10" s="167">
        <v>87717</v>
      </c>
      <c r="F10" s="167">
        <v>2826</v>
      </c>
      <c r="G10" s="167">
        <v>429384</v>
      </c>
      <c r="H10" s="169">
        <f>D10/C10*100</f>
        <v>17.414560120940056</v>
      </c>
      <c r="I10" s="170">
        <f>E10/C10*100</f>
        <v>16.871022278127505</v>
      </c>
      <c r="J10" s="170">
        <f t="shared" si="1"/>
        <v>3.121168947350982</v>
      </c>
    </row>
    <row r="11" spans="1:10" ht="5.25" customHeight="1">
      <c r="A11" s="37">
        <v>1</v>
      </c>
      <c r="B11" s="176"/>
      <c r="C11" s="177"/>
      <c r="D11" s="177">
        <v>0</v>
      </c>
      <c r="E11" s="177"/>
      <c r="F11" s="177"/>
      <c r="G11" s="177"/>
      <c r="H11" s="178"/>
      <c r="I11" s="179"/>
      <c r="J11" s="180"/>
    </row>
    <row r="12" spans="1:10" s="5" customFormat="1" ht="15.75" customHeight="1">
      <c r="A12" s="61" t="s">
        <v>30</v>
      </c>
      <c r="B12" s="171" t="s">
        <v>165</v>
      </c>
      <c r="C12" s="172">
        <v>3467978</v>
      </c>
      <c r="D12" s="173">
        <f aca="true" t="shared" si="2" ref="D12:D17">E12+F12</f>
        <v>2217978</v>
      </c>
      <c r="E12" s="112">
        <v>1945487</v>
      </c>
      <c r="F12" s="112">
        <v>272491</v>
      </c>
      <c r="G12" s="112">
        <v>1250000</v>
      </c>
      <c r="H12" s="174">
        <f aca="true" t="shared" si="3" ref="H12:H17">D12/C12*100</f>
        <v>63.9559420503821</v>
      </c>
      <c r="I12" s="175">
        <f>E12/C12*100</f>
        <v>56.09859693458263</v>
      </c>
      <c r="J12" s="175">
        <f>F12/D12*100</f>
        <v>12.285559189496018</v>
      </c>
    </row>
    <row r="13" spans="1:10" ht="15">
      <c r="A13" s="37">
        <v>3</v>
      </c>
      <c r="B13" s="102" t="s">
        <v>92</v>
      </c>
      <c r="C13" s="81">
        <v>1090797</v>
      </c>
      <c r="D13" s="80">
        <f t="shared" si="2"/>
        <v>497035</v>
      </c>
      <c r="E13" s="81">
        <v>411768</v>
      </c>
      <c r="F13" s="81">
        <v>85267</v>
      </c>
      <c r="G13" s="81">
        <v>593762</v>
      </c>
      <c r="H13" s="103">
        <f t="shared" si="3"/>
        <v>45.56622359614117</v>
      </c>
      <c r="I13" s="104">
        <f>E13/C13*100</f>
        <v>37.749278738390366</v>
      </c>
      <c r="J13" s="104">
        <f t="shared" si="1"/>
        <v>17.155129920428138</v>
      </c>
    </row>
    <row r="14" spans="1:10" ht="15">
      <c r="A14" s="37">
        <v>4</v>
      </c>
      <c r="B14" s="102" t="s">
        <v>93</v>
      </c>
      <c r="C14" s="81">
        <v>904718</v>
      </c>
      <c r="D14" s="80">
        <f t="shared" si="2"/>
        <v>753462</v>
      </c>
      <c r="E14" s="81">
        <v>656529</v>
      </c>
      <c r="F14" s="81">
        <v>96933</v>
      </c>
      <c r="G14" s="81">
        <v>151256</v>
      </c>
      <c r="H14" s="103">
        <f t="shared" si="3"/>
        <v>83.2814202878687</v>
      </c>
      <c r="I14" s="104">
        <f>E14/C14*100</f>
        <v>72.56725300038244</v>
      </c>
      <c r="J14" s="104">
        <f t="shared" si="1"/>
        <v>12.865015090342977</v>
      </c>
    </row>
    <row r="15" spans="1:10" ht="15">
      <c r="A15" s="37">
        <v>5</v>
      </c>
      <c r="B15" s="102" t="s">
        <v>94</v>
      </c>
      <c r="C15" s="81">
        <v>992810</v>
      </c>
      <c r="D15" s="80">
        <f t="shared" si="2"/>
        <v>778530</v>
      </c>
      <c r="E15" s="81">
        <v>699131</v>
      </c>
      <c r="F15" s="81">
        <v>79399</v>
      </c>
      <c r="G15" s="81">
        <v>214281</v>
      </c>
      <c r="H15" s="103">
        <f t="shared" si="3"/>
        <v>78.41681691360884</v>
      </c>
      <c r="I15" s="104">
        <f>E15/C15*100</f>
        <v>70.4194155981507</v>
      </c>
      <c r="J15" s="104">
        <f t="shared" si="1"/>
        <v>10.198579373948338</v>
      </c>
    </row>
    <row r="16" spans="1:10" ht="15">
      <c r="A16" s="37">
        <v>6</v>
      </c>
      <c r="B16" s="102" t="s">
        <v>95</v>
      </c>
      <c r="C16" s="81">
        <v>264965</v>
      </c>
      <c r="D16" s="80">
        <f t="shared" si="2"/>
        <v>136688</v>
      </c>
      <c r="E16" s="81">
        <v>126629</v>
      </c>
      <c r="F16" s="81">
        <v>10059</v>
      </c>
      <c r="G16" s="81">
        <v>128277</v>
      </c>
      <c r="H16" s="103">
        <f t="shared" si="3"/>
        <v>51.587190761043914</v>
      </c>
      <c r="I16" s="104">
        <f>E16/C16*100</f>
        <v>47.79084029966222</v>
      </c>
      <c r="J16" s="104">
        <f t="shared" si="1"/>
        <v>7.359095165632682</v>
      </c>
    </row>
    <row r="17" spans="1:10" ht="15">
      <c r="A17" s="37">
        <v>7</v>
      </c>
      <c r="B17" s="102" t="s">
        <v>103</v>
      </c>
      <c r="C17" s="81">
        <v>214687</v>
      </c>
      <c r="D17" s="80">
        <f t="shared" si="2"/>
        <v>52263</v>
      </c>
      <c r="E17" s="81">
        <v>51430</v>
      </c>
      <c r="F17" s="81">
        <v>833</v>
      </c>
      <c r="G17" s="81">
        <v>162425</v>
      </c>
      <c r="H17" s="103">
        <f t="shared" si="3"/>
        <v>24.343812154438787</v>
      </c>
      <c r="I17" s="104">
        <f>E17/C17*100</f>
        <v>23.95580542836781</v>
      </c>
      <c r="J17" s="104">
        <f t="shared" si="1"/>
        <v>1.593861814285441</v>
      </c>
    </row>
    <row r="18" spans="1:10" ht="4.5" customHeight="1">
      <c r="A18" s="37">
        <v>2</v>
      </c>
      <c r="B18" s="197"/>
      <c r="C18" s="198"/>
      <c r="D18" s="198"/>
      <c r="E18" s="198"/>
      <c r="F18" s="198"/>
      <c r="G18" s="198"/>
      <c r="H18" s="198"/>
      <c r="I18" s="198"/>
      <c r="J18" s="199"/>
    </row>
    <row r="19" spans="1:10" s="5" customFormat="1" ht="15">
      <c r="A19" s="61" t="s">
        <v>31</v>
      </c>
      <c r="B19" s="105" t="s">
        <v>166</v>
      </c>
      <c r="C19" s="92">
        <v>3913801</v>
      </c>
      <c r="D19" s="91">
        <f aca="true" t="shared" si="4" ref="D19:D24">E19+F19</f>
        <v>1887671</v>
      </c>
      <c r="E19" s="106">
        <v>1623448</v>
      </c>
      <c r="F19" s="106">
        <v>264223</v>
      </c>
      <c r="G19" s="106">
        <v>2026130</v>
      </c>
      <c r="H19" s="107">
        <f aca="true" t="shared" si="5" ref="H19:H24">D19/C19*100</f>
        <v>48.23114409751543</v>
      </c>
      <c r="I19" s="101">
        <f aca="true" t="shared" si="6" ref="I19:I24">E19/C19*100</f>
        <v>41.480085471898036</v>
      </c>
      <c r="J19" s="101">
        <f t="shared" si="1"/>
        <v>13.997301436532108</v>
      </c>
    </row>
    <row r="20" spans="1:10" ht="15.75" customHeight="1">
      <c r="A20" s="37">
        <v>2</v>
      </c>
      <c r="B20" s="102" t="s">
        <v>92</v>
      </c>
      <c r="C20" s="81">
        <v>1124446</v>
      </c>
      <c r="D20" s="80">
        <f t="shared" si="4"/>
        <v>451082</v>
      </c>
      <c r="E20" s="81">
        <v>371873</v>
      </c>
      <c r="F20" s="81">
        <v>79209</v>
      </c>
      <c r="G20" s="81">
        <v>673364</v>
      </c>
      <c r="H20" s="103">
        <f t="shared" si="5"/>
        <v>40.11593264594298</v>
      </c>
      <c r="I20" s="104">
        <f t="shared" si="6"/>
        <v>33.07166373485254</v>
      </c>
      <c r="J20" s="104">
        <f t="shared" si="1"/>
        <v>17.559778488168448</v>
      </c>
    </row>
    <row r="21" spans="1:10" ht="15.75" customHeight="1">
      <c r="A21" s="37">
        <v>3</v>
      </c>
      <c r="B21" s="102" t="s">
        <v>93</v>
      </c>
      <c r="C21" s="81">
        <v>960618</v>
      </c>
      <c r="D21" s="80">
        <f t="shared" si="4"/>
        <v>618615</v>
      </c>
      <c r="E21" s="81">
        <v>510966</v>
      </c>
      <c r="F21" s="81">
        <v>107649</v>
      </c>
      <c r="G21" s="81">
        <v>342003</v>
      </c>
      <c r="H21" s="103">
        <f t="shared" si="5"/>
        <v>64.39760654078937</v>
      </c>
      <c r="I21" s="104">
        <f t="shared" si="6"/>
        <v>53.191383047163384</v>
      </c>
      <c r="J21" s="104">
        <f t="shared" si="1"/>
        <v>17.401614897795884</v>
      </c>
    </row>
    <row r="22" spans="1:10" ht="15">
      <c r="A22" s="37">
        <v>4</v>
      </c>
      <c r="B22" s="102" t="s">
        <v>94</v>
      </c>
      <c r="C22" s="81">
        <v>1157070</v>
      </c>
      <c r="D22" s="80">
        <f t="shared" si="4"/>
        <v>633755</v>
      </c>
      <c r="E22" s="81">
        <v>572108</v>
      </c>
      <c r="F22" s="81">
        <v>61647</v>
      </c>
      <c r="G22" s="81">
        <v>523314</v>
      </c>
      <c r="H22" s="103">
        <f t="shared" si="5"/>
        <v>54.772399249829306</v>
      </c>
      <c r="I22" s="104">
        <f t="shared" si="6"/>
        <v>49.44454527383823</v>
      </c>
      <c r="J22" s="104">
        <f t="shared" si="1"/>
        <v>9.727260534433652</v>
      </c>
    </row>
    <row r="23" spans="1:10" ht="15">
      <c r="A23" s="37">
        <v>5</v>
      </c>
      <c r="B23" s="102" t="s">
        <v>95</v>
      </c>
      <c r="C23" s="81">
        <v>366428</v>
      </c>
      <c r="D23" s="80">
        <f t="shared" si="4"/>
        <v>145937</v>
      </c>
      <c r="E23" s="81">
        <v>132213</v>
      </c>
      <c r="F23" s="81">
        <v>13724</v>
      </c>
      <c r="G23" s="81">
        <v>220491</v>
      </c>
      <c r="H23" s="103">
        <f t="shared" si="5"/>
        <v>39.82692370670364</v>
      </c>
      <c r="I23" s="104">
        <f t="shared" si="6"/>
        <v>36.081576735402315</v>
      </c>
      <c r="J23" s="104">
        <f t="shared" si="1"/>
        <v>9.404057915401852</v>
      </c>
    </row>
    <row r="24" spans="1:10" ht="15">
      <c r="A24" s="37">
        <v>6</v>
      </c>
      <c r="B24" s="102" t="s">
        <v>103</v>
      </c>
      <c r="C24" s="81">
        <v>305240</v>
      </c>
      <c r="D24" s="80">
        <f t="shared" si="4"/>
        <v>38280</v>
      </c>
      <c r="E24" s="81">
        <v>36287</v>
      </c>
      <c r="F24" s="81">
        <v>1993</v>
      </c>
      <c r="G24" s="81">
        <v>266959</v>
      </c>
      <c r="H24" s="103">
        <f t="shared" si="5"/>
        <v>12.540951382518672</v>
      </c>
      <c r="I24" s="104">
        <f t="shared" si="6"/>
        <v>11.888022539640938</v>
      </c>
      <c r="J24" s="104">
        <f t="shared" si="1"/>
        <v>5.2063740856844305</v>
      </c>
    </row>
    <row r="25" spans="2:10" ht="6" customHeight="1">
      <c r="B25" s="197"/>
      <c r="C25" s="198"/>
      <c r="D25" s="198"/>
      <c r="E25" s="198"/>
      <c r="F25" s="198"/>
      <c r="G25" s="198"/>
      <c r="H25" s="198"/>
      <c r="I25" s="198"/>
      <c r="J25" s="199"/>
    </row>
    <row r="26" spans="1:10" s="5" customFormat="1" ht="15">
      <c r="A26" s="61" t="s">
        <v>32</v>
      </c>
      <c r="B26" s="105" t="s">
        <v>167</v>
      </c>
      <c r="C26" s="92">
        <v>1544572</v>
      </c>
      <c r="D26" s="91">
        <f aca="true" t="shared" si="7" ref="D26:D31">E26+F26</f>
        <v>1061656</v>
      </c>
      <c r="E26" s="108">
        <v>907654</v>
      </c>
      <c r="F26" s="108">
        <v>154002</v>
      </c>
      <c r="G26" s="108">
        <v>482916</v>
      </c>
      <c r="H26" s="107">
        <f aca="true" t="shared" si="8" ref="H26:H31">D26/C26*100</f>
        <v>68.73463975780993</v>
      </c>
      <c r="I26" s="101">
        <f>E26/C26*100</f>
        <v>58.76411070510148</v>
      </c>
      <c r="J26" s="101">
        <f t="shared" si="1"/>
        <v>14.505828629989376</v>
      </c>
    </row>
    <row r="27" spans="1:10" ht="15">
      <c r="A27" s="37">
        <v>1</v>
      </c>
      <c r="B27" s="102" t="s">
        <v>92</v>
      </c>
      <c r="C27" s="81">
        <v>483856</v>
      </c>
      <c r="D27" s="80">
        <f t="shared" si="7"/>
        <v>228866</v>
      </c>
      <c r="E27" s="81">
        <v>186983</v>
      </c>
      <c r="F27" s="81">
        <v>41883</v>
      </c>
      <c r="G27" s="81">
        <v>254991</v>
      </c>
      <c r="H27" s="103">
        <f t="shared" si="8"/>
        <v>47.300436493502204</v>
      </c>
      <c r="I27" s="104">
        <f aca="true" t="shared" si="9" ref="I27:I37">E27/C27*100</f>
        <v>38.64434873185411</v>
      </c>
      <c r="J27" s="104">
        <f t="shared" si="1"/>
        <v>18.30022808106053</v>
      </c>
    </row>
    <row r="28" spans="1:10" ht="15">
      <c r="A28" s="37">
        <v>2</v>
      </c>
      <c r="B28" s="102" t="s">
        <v>93</v>
      </c>
      <c r="C28" s="81">
        <v>495674</v>
      </c>
      <c r="D28" s="80">
        <f t="shared" si="7"/>
        <v>418450</v>
      </c>
      <c r="E28" s="81">
        <v>349507</v>
      </c>
      <c r="F28" s="81">
        <v>68943</v>
      </c>
      <c r="G28" s="81">
        <v>77223</v>
      </c>
      <c r="H28" s="103">
        <f t="shared" si="8"/>
        <v>84.42040534706278</v>
      </c>
      <c r="I28" s="104">
        <f t="shared" si="9"/>
        <v>70.51146519688344</v>
      </c>
      <c r="J28" s="104">
        <f t="shared" si="1"/>
        <v>16.475803560759946</v>
      </c>
    </row>
    <row r="29" spans="1:10" ht="15">
      <c r="A29" s="37">
        <v>3</v>
      </c>
      <c r="B29" s="102" t="s">
        <v>94</v>
      </c>
      <c r="C29" s="81">
        <v>427919</v>
      </c>
      <c r="D29" s="80">
        <f t="shared" si="7"/>
        <v>357620</v>
      </c>
      <c r="E29" s="81">
        <v>320540</v>
      </c>
      <c r="F29" s="81">
        <v>37080</v>
      </c>
      <c r="G29" s="81">
        <v>70299</v>
      </c>
      <c r="H29" s="103">
        <f t="shared" si="8"/>
        <v>83.57189094197733</v>
      </c>
      <c r="I29" s="104">
        <f t="shared" si="9"/>
        <v>74.90669963240707</v>
      </c>
      <c r="J29" s="104">
        <f t="shared" si="1"/>
        <v>10.368547620379173</v>
      </c>
    </row>
    <row r="30" spans="1:10" ht="15">
      <c r="A30" s="37">
        <v>4</v>
      </c>
      <c r="B30" s="102" t="s">
        <v>95</v>
      </c>
      <c r="C30" s="81">
        <v>77124</v>
      </c>
      <c r="D30" s="80">
        <f t="shared" si="7"/>
        <v>46524</v>
      </c>
      <c r="E30" s="81">
        <v>41648</v>
      </c>
      <c r="F30" s="81">
        <v>4876</v>
      </c>
      <c r="G30" s="81">
        <v>30600</v>
      </c>
      <c r="H30" s="103">
        <f t="shared" si="8"/>
        <v>60.32363466625175</v>
      </c>
      <c r="I30" s="104">
        <f t="shared" si="9"/>
        <v>54.00134847777605</v>
      </c>
      <c r="J30" s="104">
        <f t="shared" si="1"/>
        <v>10.480612157166194</v>
      </c>
    </row>
    <row r="31" spans="1:10" ht="15">
      <c r="A31" s="37">
        <v>5</v>
      </c>
      <c r="B31" s="102" t="s">
        <v>103</v>
      </c>
      <c r="C31" s="81">
        <v>59999</v>
      </c>
      <c r="D31" s="80">
        <f t="shared" si="7"/>
        <v>10196</v>
      </c>
      <c r="E31" s="81">
        <v>8976</v>
      </c>
      <c r="F31" s="81">
        <v>1220</v>
      </c>
      <c r="G31" s="81">
        <v>49803</v>
      </c>
      <c r="H31" s="103">
        <f t="shared" si="8"/>
        <v>16.993616560276003</v>
      </c>
      <c r="I31" s="104">
        <f t="shared" si="9"/>
        <v>14.960249337488959</v>
      </c>
      <c r="J31" s="104">
        <f t="shared" si="1"/>
        <v>11.965476657512749</v>
      </c>
    </row>
    <row r="32" spans="2:10" ht="14.25" customHeight="1">
      <c r="B32" s="200">
        <v>0</v>
      </c>
      <c r="C32" s="201"/>
      <c r="D32" s="201"/>
      <c r="E32" s="201"/>
      <c r="F32" s="201"/>
      <c r="G32" s="201"/>
      <c r="H32" s="201"/>
      <c r="I32" s="201"/>
      <c r="J32" s="202"/>
    </row>
    <row r="33" spans="1:10" s="5" customFormat="1" ht="15.75" customHeight="1">
      <c r="A33" s="61" t="s">
        <v>33</v>
      </c>
      <c r="B33" s="105" t="s">
        <v>168</v>
      </c>
      <c r="C33" s="92">
        <v>5837207</v>
      </c>
      <c r="D33" s="91">
        <f aca="true" t="shared" si="10" ref="D33:D38">E33+F33</f>
        <v>3043993</v>
      </c>
      <c r="E33" s="92">
        <v>2661280</v>
      </c>
      <c r="F33" s="92">
        <v>382713</v>
      </c>
      <c r="G33" s="92">
        <v>2793215</v>
      </c>
      <c r="H33" s="107">
        <f aca="true" t="shared" si="11" ref="H33:H38">D33/C33*100</f>
        <v>52.1481078193732</v>
      </c>
      <c r="I33" s="101">
        <f t="shared" si="9"/>
        <v>45.591667384761244</v>
      </c>
      <c r="J33" s="101">
        <f t="shared" si="1"/>
        <v>12.57272930653914</v>
      </c>
    </row>
    <row r="34" spans="1:10" ht="15">
      <c r="A34" s="37">
        <v>1</v>
      </c>
      <c r="B34" s="102" t="s">
        <v>92</v>
      </c>
      <c r="C34" s="81">
        <v>1731387</v>
      </c>
      <c r="D34" s="80">
        <f t="shared" si="10"/>
        <v>719252</v>
      </c>
      <c r="E34" s="81">
        <v>596658</v>
      </c>
      <c r="F34" s="81">
        <v>122594</v>
      </c>
      <c r="G34" s="81">
        <v>1012135</v>
      </c>
      <c r="H34" s="103">
        <f t="shared" si="11"/>
        <v>41.54195451392438</v>
      </c>
      <c r="I34" s="104">
        <f t="shared" si="9"/>
        <v>34.461272956306125</v>
      </c>
      <c r="J34" s="104">
        <f t="shared" si="1"/>
        <v>17.044651943964006</v>
      </c>
    </row>
    <row r="35" spans="1:10" ht="15">
      <c r="A35" s="37">
        <v>2</v>
      </c>
      <c r="B35" s="102" t="s">
        <v>93</v>
      </c>
      <c r="C35" s="81">
        <v>1369662</v>
      </c>
      <c r="D35" s="80">
        <f t="shared" si="10"/>
        <v>953627</v>
      </c>
      <c r="E35" s="81">
        <v>817988</v>
      </c>
      <c r="F35" s="81">
        <v>135639</v>
      </c>
      <c r="G35" s="81">
        <v>416035</v>
      </c>
      <c r="H35" s="103">
        <f t="shared" si="11"/>
        <v>69.62498777070547</v>
      </c>
      <c r="I35" s="104">
        <f t="shared" si="9"/>
        <v>59.72188758978493</v>
      </c>
      <c r="J35" s="104">
        <f t="shared" si="1"/>
        <v>14.22348570248116</v>
      </c>
    </row>
    <row r="36" spans="1:10" ht="15">
      <c r="A36" s="37">
        <v>3</v>
      </c>
      <c r="B36" s="102" t="s">
        <v>94</v>
      </c>
      <c r="C36" s="81">
        <v>1721960</v>
      </c>
      <c r="D36" s="80">
        <f t="shared" si="10"/>
        <v>1054664</v>
      </c>
      <c r="E36" s="81">
        <v>950698</v>
      </c>
      <c r="F36" s="81">
        <v>103966</v>
      </c>
      <c r="G36" s="81">
        <v>667296</v>
      </c>
      <c r="H36" s="103">
        <f t="shared" si="11"/>
        <v>61.247880322423285</v>
      </c>
      <c r="I36" s="104">
        <f t="shared" si="9"/>
        <v>55.21022555692351</v>
      </c>
      <c r="J36" s="104">
        <f t="shared" si="1"/>
        <v>9.857736682014366</v>
      </c>
    </row>
    <row r="37" spans="1:10" ht="15">
      <c r="A37" s="37">
        <v>4</v>
      </c>
      <c r="B37" s="102" t="s">
        <v>95</v>
      </c>
      <c r="C37" s="81">
        <v>554269</v>
      </c>
      <c r="D37" s="80">
        <f t="shared" si="10"/>
        <v>236101</v>
      </c>
      <c r="E37" s="81">
        <v>217194</v>
      </c>
      <c r="F37" s="81">
        <v>18907</v>
      </c>
      <c r="G37" s="81">
        <v>318168</v>
      </c>
      <c r="H37" s="103">
        <f t="shared" si="11"/>
        <v>42.59682572902327</v>
      </c>
      <c r="I37" s="104">
        <f t="shared" si="9"/>
        <v>39.18566616570654</v>
      </c>
      <c r="J37" s="104">
        <f t="shared" si="1"/>
        <v>8.008013519637784</v>
      </c>
    </row>
    <row r="38" spans="1:10" ht="15">
      <c r="A38" s="37">
        <v>5</v>
      </c>
      <c r="B38" s="102" t="s">
        <v>103</v>
      </c>
      <c r="C38" s="81">
        <v>459929</v>
      </c>
      <c r="D38" s="80">
        <f t="shared" si="10"/>
        <v>80348</v>
      </c>
      <c r="E38" s="81">
        <v>78741</v>
      </c>
      <c r="F38" s="81">
        <v>1607</v>
      </c>
      <c r="G38" s="81">
        <v>379581</v>
      </c>
      <c r="H38" s="103">
        <f t="shared" si="11"/>
        <v>17.46965292469055</v>
      </c>
      <c r="I38" s="104">
        <f>E38/C38*100</f>
        <v>17.120251169202202</v>
      </c>
      <c r="J38" s="104">
        <f>F38/D38*100</f>
        <v>2.000049783442027</v>
      </c>
    </row>
    <row r="39" spans="2:10" ht="8.25" customHeight="1">
      <c r="B39" s="1"/>
      <c r="C39" s="1"/>
      <c r="D39" s="1"/>
      <c r="E39" s="1"/>
      <c r="F39" s="1"/>
      <c r="G39" s="1"/>
      <c r="H39" s="1"/>
      <c r="I39" s="1"/>
      <c r="J39" s="1"/>
    </row>
  </sheetData>
  <sheetProtection/>
  <mergeCells count="13">
    <mergeCell ref="E3:E4"/>
    <mergeCell ref="F3:F4"/>
    <mergeCell ref="G3:G4"/>
    <mergeCell ref="B18:J18"/>
    <mergeCell ref="B32:J32"/>
    <mergeCell ref="B25:J25"/>
    <mergeCell ref="B2:B4"/>
    <mergeCell ref="C2:C4"/>
    <mergeCell ref="D2:G2"/>
    <mergeCell ref="H2:H4"/>
    <mergeCell ref="I2:I4"/>
    <mergeCell ref="J2:J4"/>
    <mergeCell ref="D3:D4"/>
  </mergeCells>
  <printOptions/>
  <pageMargins left="0.75" right="0.75" top="1" bottom="1" header="0.5" footer="0.5"/>
  <pageSetup horizontalDpi="600" verticalDpi="600" orientation="landscape" paperSize="9" scale="93" r:id="rId1"/>
  <headerFooter>
    <oddFooter>&amp;C&amp;F&amp;RPage &amp;P</oddFooter>
  </headerFooter>
  <rowBreaks count="1" manualBreakCount="1">
    <brk id="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J34"/>
  <sheetViews>
    <sheetView view="pageBreakPreview" zoomScaleSheetLayoutView="100" zoomScalePageLayoutView="0" workbookViewId="0" topLeftCell="A1">
      <selection activeCell="A2" sqref="A2:H10"/>
    </sheetView>
  </sheetViews>
  <sheetFormatPr defaultColWidth="8.8515625" defaultRowHeight="15"/>
  <cols>
    <col min="1" max="1" width="21.140625" style="55" customWidth="1"/>
    <col min="2" max="2" width="14.140625" style="55" customWidth="1"/>
    <col min="3" max="6" width="12.28125" style="55" customWidth="1"/>
    <col min="7" max="7" width="13.7109375" style="55" bestFit="1" customWidth="1"/>
    <col min="8" max="8" width="15.00390625" style="55" bestFit="1" customWidth="1"/>
    <col min="9" max="9" width="11.421875" style="55" customWidth="1"/>
    <col min="10" max="16384" width="8.8515625" style="55" customWidth="1"/>
  </cols>
  <sheetData>
    <row r="1" spans="1:8" s="37" customFormat="1" ht="15">
      <c r="A1" s="33" t="s">
        <v>206</v>
      </c>
      <c r="B1" s="38"/>
      <c r="C1" s="38"/>
      <c r="D1" s="38"/>
      <c r="E1" s="38"/>
      <c r="F1" s="38"/>
      <c r="G1" s="38"/>
      <c r="H1" s="38"/>
    </row>
    <row r="2" spans="1:10" s="37" customFormat="1" ht="16.5" customHeight="1">
      <c r="A2" s="208"/>
      <c r="B2" s="213" t="s">
        <v>9</v>
      </c>
      <c r="C2" s="211" t="s">
        <v>53</v>
      </c>
      <c r="D2" s="211"/>
      <c r="E2" s="211" t="s">
        <v>54</v>
      </c>
      <c r="F2" s="212"/>
      <c r="G2" s="113" t="s">
        <v>170</v>
      </c>
      <c r="H2" s="113" t="s">
        <v>169</v>
      </c>
      <c r="J2" s="10"/>
    </row>
    <row r="3" spans="1:8" s="37" customFormat="1" ht="16.5" customHeight="1">
      <c r="A3" s="209"/>
      <c r="B3" s="214"/>
      <c r="C3" s="213" t="s">
        <v>34</v>
      </c>
      <c r="D3" s="213" t="s">
        <v>35</v>
      </c>
      <c r="E3" s="216" t="s">
        <v>37</v>
      </c>
      <c r="F3" s="218" t="s">
        <v>36</v>
      </c>
      <c r="G3" s="114" t="s">
        <v>172</v>
      </c>
      <c r="H3" s="114" t="s">
        <v>65</v>
      </c>
    </row>
    <row r="4" spans="1:8" s="37" customFormat="1" ht="15">
      <c r="A4" s="210"/>
      <c r="B4" s="215"/>
      <c r="C4" s="215"/>
      <c r="D4" s="215"/>
      <c r="E4" s="217"/>
      <c r="F4" s="219"/>
      <c r="G4" s="115" t="s">
        <v>64</v>
      </c>
      <c r="H4" s="115" t="s">
        <v>64</v>
      </c>
    </row>
    <row r="5" spans="1:8" s="37" customFormat="1" ht="15">
      <c r="A5" s="110" t="s">
        <v>9</v>
      </c>
      <c r="B5" s="92">
        <v>7381143</v>
      </c>
      <c r="C5" s="92">
        <v>3467648</v>
      </c>
      <c r="D5" s="92">
        <v>3913495</v>
      </c>
      <c r="E5" s="92">
        <v>1544266</v>
      </c>
      <c r="F5" s="92">
        <v>5836877</v>
      </c>
      <c r="G5" s="112">
        <v>3456399</v>
      </c>
      <c r="H5" s="112">
        <v>3924744</v>
      </c>
    </row>
    <row r="6" spans="1:8" s="37" customFormat="1" ht="15">
      <c r="A6" s="111" t="s">
        <v>61</v>
      </c>
      <c r="B6" s="81">
        <v>3618796</v>
      </c>
      <c r="C6" s="81">
        <v>1635176</v>
      </c>
      <c r="D6" s="81">
        <v>1983620</v>
      </c>
      <c r="E6" s="81">
        <v>356413</v>
      </c>
      <c r="F6" s="81">
        <v>3262383</v>
      </c>
      <c r="G6" s="81">
        <v>2053570</v>
      </c>
      <c r="H6" s="81">
        <v>1565226</v>
      </c>
    </row>
    <row r="7" spans="1:8" s="37" customFormat="1" ht="15">
      <c r="A7" s="111" t="s">
        <v>56</v>
      </c>
      <c r="B7" s="81">
        <v>2178844</v>
      </c>
      <c r="C7" s="81">
        <v>1027282</v>
      </c>
      <c r="D7" s="81">
        <v>1151563</v>
      </c>
      <c r="E7" s="81">
        <v>372042</v>
      </c>
      <c r="F7" s="81">
        <v>1806802</v>
      </c>
      <c r="G7" s="81">
        <v>1100146</v>
      </c>
      <c r="H7" s="81">
        <v>1078698</v>
      </c>
    </row>
    <row r="8" spans="1:8" s="37" customFormat="1" ht="15">
      <c r="A8" s="111" t="s">
        <v>101</v>
      </c>
      <c r="B8" s="81">
        <v>594779</v>
      </c>
      <c r="C8" s="81">
        <v>290564</v>
      </c>
      <c r="D8" s="81">
        <v>304215</v>
      </c>
      <c r="E8" s="81">
        <v>206084</v>
      </c>
      <c r="F8" s="81">
        <v>388695</v>
      </c>
      <c r="G8" s="81">
        <v>151204</v>
      </c>
      <c r="H8" s="81">
        <v>443574</v>
      </c>
    </row>
    <row r="9" spans="1:8" s="37" customFormat="1" ht="15" customHeight="1">
      <c r="A9" s="111" t="s">
        <v>57</v>
      </c>
      <c r="B9" s="81">
        <v>635604</v>
      </c>
      <c r="C9" s="81">
        <v>302499</v>
      </c>
      <c r="D9" s="81">
        <v>333105</v>
      </c>
      <c r="E9" s="81">
        <v>329736</v>
      </c>
      <c r="F9" s="81">
        <v>305867</v>
      </c>
      <c r="G9" s="81">
        <v>130285</v>
      </c>
      <c r="H9" s="81">
        <v>505319</v>
      </c>
    </row>
    <row r="10" spans="1:8" s="37" customFormat="1" ht="15" customHeight="1">
      <c r="A10" s="111" t="s">
        <v>102</v>
      </c>
      <c r="B10" s="81">
        <v>353120</v>
      </c>
      <c r="C10" s="81">
        <v>212128</v>
      </c>
      <c r="D10" s="81">
        <v>140992</v>
      </c>
      <c r="E10" s="81">
        <v>279990</v>
      </c>
      <c r="F10" s="81">
        <v>73130</v>
      </c>
      <c r="G10" s="81">
        <v>21193</v>
      </c>
      <c r="H10" s="81">
        <v>331927</v>
      </c>
    </row>
    <row r="11" spans="1:8" ht="6" customHeight="1">
      <c r="A11" s="23"/>
      <c r="B11" s="23"/>
      <c r="C11" s="23"/>
      <c r="D11" s="23"/>
      <c r="E11" s="23"/>
      <c r="F11" s="23"/>
      <c r="G11" s="23"/>
      <c r="H11" s="23"/>
    </row>
    <row r="12" spans="2:8" ht="15">
      <c r="B12" s="70"/>
      <c r="C12" s="54"/>
      <c r="D12" s="54"/>
      <c r="E12" s="54"/>
      <c r="G12" s="54"/>
      <c r="H12" s="54"/>
    </row>
    <row r="13" spans="2:9" ht="15">
      <c r="B13" s="54"/>
      <c r="C13" s="54"/>
      <c r="D13" s="54"/>
      <c r="E13" s="54"/>
      <c r="F13" s="54"/>
      <c r="G13" s="54"/>
      <c r="H13" s="54"/>
      <c r="I13" s="54"/>
    </row>
    <row r="14" spans="6:9" ht="15">
      <c r="F14" s="54"/>
      <c r="G14" s="54"/>
      <c r="H14" s="54"/>
      <c r="I14" s="54"/>
    </row>
    <row r="15" spans="5:9" ht="15">
      <c r="E15" s="54"/>
      <c r="F15" s="54"/>
      <c r="G15" s="54"/>
      <c r="H15" s="54"/>
      <c r="I15" s="54"/>
    </row>
    <row r="16" spans="2:9" ht="15">
      <c r="B16" s="54"/>
      <c r="C16" s="54"/>
      <c r="D16" s="54"/>
      <c r="E16" s="54"/>
      <c r="F16" s="54"/>
      <c r="G16" s="54"/>
      <c r="H16" s="54"/>
      <c r="I16" s="54"/>
    </row>
    <row r="17" spans="2:9" ht="15">
      <c r="B17" s="54"/>
      <c r="C17" s="54"/>
      <c r="D17" s="54"/>
      <c r="E17" s="54"/>
      <c r="F17" s="54"/>
      <c r="G17" s="54"/>
      <c r="H17" s="54"/>
      <c r="I17" s="54"/>
    </row>
    <row r="18" spans="2:9" ht="15">
      <c r="B18" s="54"/>
      <c r="C18" s="54"/>
      <c r="D18" s="54"/>
      <c r="I18" s="54"/>
    </row>
    <row r="19" spans="2:4" ht="15">
      <c r="B19" s="54"/>
      <c r="C19" s="54"/>
      <c r="D19" s="54"/>
    </row>
    <row r="20" spans="2:9" ht="15">
      <c r="B20" s="54"/>
      <c r="C20" s="54"/>
      <c r="D20" s="54"/>
      <c r="I20" s="54"/>
    </row>
    <row r="21" spans="2:4" ht="15">
      <c r="B21" s="54"/>
      <c r="C21" s="54"/>
      <c r="D21" s="54"/>
    </row>
    <row r="22" spans="2:4" ht="15">
      <c r="B22" s="54"/>
      <c r="C22" s="54"/>
      <c r="D22" s="54"/>
    </row>
    <row r="23" spans="2:4" ht="15">
      <c r="B23" s="54"/>
      <c r="C23" s="54"/>
      <c r="D23" s="54"/>
    </row>
    <row r="24" spans="2:4" ht="15">
      <c r="B24" s="54"/>
      <c r="C24" s="54"/>
      <c r="D24" s="54"/>
    </row>
    <row r="26" ht="15">
      <c r="D26" s="54"/>
    </row>
    <row r="27" ht="15">
      <c r="J27" s="54"/>
    </row>
    <row r="28" ht="15">
      <c r="J28" s="54"/>
    </row>
    <row r="29" ht="15">
      <c r="J29" s="54"/>
    </row>
    <row r="30" ht="15">
      <c r="J30" s="54"/>
    </row>
    <row r="31" ht="15">
      <c r="J31" s="54"/>
    </row>
    <row r="32" ht="15">
      <c r="J32" s="54"/>
    </row>
    <row r="34" ht="15">
      <c r="J34" s="54"/>
    </row>
  </sheetData>
  <sheetProtection/>
  <mergeCells count="8">
    <mergeCell ref="A2:A4"/>
    <mergeCell ref="C2:D2"/>
    <mergeCell ref="E2:F2"/>
    <mergeCell ref="B2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SheetLayoutView="100" zoomScalePageLayoutView="0" workbookViewId="0" topLeftCell="A1">
      <selection activeCell="C5" sqref="C5"/>
    </sheetView>
  </sheetViews>
  <sheetFormatPr defaultColWidth="11.421875" defaultRowHeight="15"/>
  <cols>
    <col min="1" max="1" width="15.421875" style="37" customWidth="1"/>
    <col min="2" max="2" width="10.421875" style="37" customWidth="1"/>
    <col min="3" max="8" width="13.00390625" style="37" customWidth="1"/>
    <col min="9" max="9" width="12.28125" style="37" customWidth="1"/>
    <col min="10" max="16384" width="11.421875" style="37" customWidth="1"/>
  </cols>
  <sheetData>
    <row r="1" spans="1:9" ht="15.75">
      <c r="A1" s="62" t="s">
        <v>207</v>
      </c>
      <c r="B1" s="62"/>
      <c r="C1" s="62"/>
      <c r="D1" s="62"/>
      <c r="E1" s="62"/>
      <c r="F1" s="62"/>
      <c r="G1" s="62"/>
      <c r="H1" s="62"/>
      <c r="I1" s="62"/>
    </row>
    <row r="2" spans="1:9" ht="17.25" customHeight="1">
      <c r="A2" s="196" t="s">
        <v>199</v>
      </c>
      <c r="B2" s="196" t="s">
        <v>9</v>
      </c>
      <c r="C2" s="207" t="s">
        <v>10</v>
      </c>
      <c r="D2" s="207"/>
      <c r="E2" s="207"/>
      <c r="F2" s="207"/>
      <c r="G2" s="196" t="s">
        <v>180</v>
      </c>
      <c r="H2" s="196" t="s">
        <v>181</v>
      </c>
      <c r="I2" s="196" t="s">
        <v>182</v>
      </c>
    </row>
    <row r="3" spans="1:9" ht="15">
      <c r="A3" s="196"/>
      <c r="B3" s="196"/>
      <c r="C3" s="196" t="s">
        <v>11</v>
      </c>
      <c r="D3" s="196" t="s">
        <v>12</v>
      </c>
      <c r="E3" s="196" t="s">
        <v>13</v>
      </c>
      <c r="F3" s="196" t="s">
        <v>14</v>
      </c>
      <c r="G3" s="196"/>
      <c r="H3" s="196"/>
      <c r="I3" s="196"/>
    </row>
    <row r="4" spans="1:9" ht="15">
      <c r="A4" s="196"/>
      <c r="B4" s="196"/>
      <c r="C4" s="196"/>
      <c r="D4" s="196"/>
      <c r="E4" s="196"/>
      <c r="F4" s="196"/>
      <c r="G4" s="196"/>
      <c r="H4" s="196"/>
      <c r="I4" s="196"/>
    </row>
    <row r="5" spans="1:9" ht="30">
      <c r="A5" s="116" t="s">
        <v>19</v>
      </c>
      <c r="B5" s="98">
        <v>7381779</v>
      </c>
      <c r="C5" s="99">
        <f aca="true" t="shared" si="0" ref="C5:C10">D5+E5</f>
        <v>4105648</v>
      </c>
      <c r="D5" s="117">
        <v>3568934</v>
      </c>
      <c r="E5" s="117">
        <v>536714</v>
      </c>
      <c r="F5" s="117">
        <v>3276130</v>
      </c>
      <c r="G5" s="100">
        <f aca="true" t="shared" si="1" ref="G5:G10">C5/B5*100</f>
        <v>55.618679453828136</v>
      </c>
      <c r="H5" s="100">
        <f>+D5/B5*100</f>
        <v>48.347884703673735</v>
      </c>
      <c r="I5" s="101">
        <f>+E5/C5*100</f>
        <v>13.072577093798591</v>
      </c>
    </row>
    <row r="6" spans="1:9" ht="15">
      <c r="A6" s="118" t="s">
        <v>114</v>
      </c>
      <c r="B6" s="119">
        <v>2765388</v>
      </c>
      <c r="C6" s="80">
        <f>D6+E6</f>
        <v>1597751</v>
      </c>
      <c r="D6" s="80">
        <v>1423701</v>
      </c>
      <c r="E6" s="80">
        <v>174050</v>
      </c>
      <c r="F6" s="80">
        <v>1167638</v>
      </c>
      <c r="G6" s="103">
        <f t="shared" si="1"/>
        <v>57.77673874335175</v>
      </c>
      <c r="H6" s="103">
        <f aca="true" t="shared" si="2" ref="H6:I10">+D6/B6*100</f>
        <v>51.48286605713195</v>
      </c>
      <c r="I6" s="120">
        <f t="shared" si="2"/>
        <v>10.893437087506125</v>
      </c>
    </row>
    <row r="7" spans="1:9" ht="15">
      <c r="A7" s="118" t="s">
        <v>62</v>
      </c>
      <c r="B7" s="119">
        <v>1151980</v>
      </c>
      <c r="C7" s="80">
        <f t="shared" si="0"/>
        <v>821407</v>
      </c>
      <c r="D7" s="80">
        <v>718280</v>
      </c>
      <c r="E7" s="80">
        <v>103127</v>
      </c>
      <c r="F7" s="80">
        <v>330573</v>
      </c>
      <c r="G7" s="103">
        <f t="shared" si="1"/>
        <v>71.3039288876543</v>
      </c>
      <c r="H7" s="103">
        <f t="shared" si="2"/>
        <v>62.35177694057189</v>
      </c>
      <c r="I7" s="120">
        <f t="shared" si="2"/>
        <v>12.554921007490805</v>
      </c>
    </row>
    <row r="8" spans="1:9" ht="15">
      <c r="A8" s="118" t="s">
        <v>115</v>
      </c>
      <c r="B8" s="119">
        <v>265132</v>
      </c>
      <c r="C8" s="80">
        <f t="shared" si="0"/>
        <v>175330</v>
      </c>
      <c r="D8" s="80">
        <v>162831</v>
      </c>
      <c r="E8" s="80">
        <v>12499</v>
      </c>
      <c r="F8" s="80">
        <v>89801</v>
      </c>
      <c r="G8" s="103">
        <f t="shared" si="1"/>
        <v>66.12932426112276</v>
      </c>
      <c r="H8" s="103">
        <f t="shared" si="2"/>
        <v>61.415068720486396</v>
      </c>
      <c r="I8" s="120">
        <f t="shared" si="2"/>
        <v>7.128842753664519</v>
      </c>
    </row>
    <row r="9" spans="1:9" ht="15">
      <c r="A9" s="118" t="s">
        <v>116</v>
      </c>
      <c r="B9" s="119">
        <v>2676091</v>
      </c>
      <c r="C9" s="80">
        <f t="shared" si="0"/>
        <v>1320133</v>
      </c>
      <c r="D9" s="80">
        <v>1084693</v>
      </c>
      <c r="E9" s="80">
        <v>235440</v>
      </c>
      <c r="F9" s="80">
        <v>1355957</v>
      </c>
      <c r="G9" s="103">
        <f t="shared" si="1"/>
        <v>49.33064682777977</v>
      </c>
      <c r="H9" s="103">
        <f t="shared" si="2"/>
        <v>40.53273973119748</v>
      </c>
      <c r="I9" s="120">
        <f t="shared" si="2"/>
        <v>17.834566668661413</v>
      </c>
    </row>
    <row r="10" spans="1:9" ht="15">
      <c r="A10" s="118" t="s">
        <v>117</v>
      </c>
      <c r="B10" s="119">
        <v>523188</v>
      </c>
      <c r="C10" s="80">
        <f t="shared" si="0"/>
        <v>191027</v>
      </c>
      <c r="D10" s="80">
        <v>179429</v>
      </c>
      <c r="E10" s="80">
        <v>11598</v>
      </c>
      <c r="F10" s="80">
        <v>332161</v>
      </c>
      <c r="G10" s="103">
        <f t="shared" si="1"/>
        <v>36.51211419222153</v>
      </c>
      <c r="H10" s="103">
        <f t="shared" si="2"/>
        <v>34.29532022905724</v>
      </c>
      <c r="I10" s="120">
        <f t="shared" si="2"/>
        <v>6.07139304915012</v>
      </c>
    </row>
    <row r="11" spans="1:9" ht="6.75" customHeight="1">
      <c r="A11" s="4"/>
      <c r="B11" s="4"/>
      <c r="C11" s="4"/>
      <c r="D11" s="4"/>
      <c r="E11" s="4"/>
      <c r="F11" s="4"/>
      <c r="G11" s="4"/>
      <c r="H11" s="4"/>
      <c r="I11" s="4"/>
    </row>
    <row r="12" spans="2:6" ht="15">
      <c r="B12" s="40"/>
      <c r="C12" s="40"/>
      <c r="D12" s="40"/>
      <c r="E12" s="52"/>
      <c r="F12" s="40"/>
    </row>
    <row r="13" spans="2:6" ht="15">
      <c r="B13" s="40"/>
      <c r="C13" s="40"/>
      <c r="D13" s="40"/>
      <c r="E13" s="40"/>
      <c r="F13" s="40"/>
    </row>
    <row r="14" spans="2:6" ht="15">
      <c r="B14" s="40"/>
      <c r="C14" s="40"/>
      <c r="D14" s="40"/>
      <c r="E14" s="40"/>
      <c r="F14" s="40"/>
    </row>
    <row r="15" ht="15">
      <c r="F15" s="40"/>
    </row>
  </sheetData>
  <sheetProtection/>
  <mergeCells count="10">
    <mergeCell ref="A2:A4"/>
    <mergeCell ref="B2:B4"/>
    <mergeCell ref="C2:F2"/>
    <mergeCell ref="G2:G4"/>
    <mergeCell ref="H2:H4"/>
    <mergeCell ref="I2:I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16">
      <selection activeCell="A21" sqref="A21:H33"/>
    </sheetView>
  </sheetViews>
  <sheetFormatPr defaultColWidth="11.421875" defaultRowHeight="15"/>
  <cols>
    <col min="1" max="1" width="44.421875" style="37" customWidth="1"/>
    <col min="2" max="6" width="11.421875" style="37" customWidth="1"/>
    <col min="7" max="7" width="13.7109375" style="37" bestFit="1" customWidth="1"/>
    <col min="8" max="8" width="15.00390625" style="37" bestFit="1" customWidth="1"/>
    <col min="9" max="16384" width="11.421875" style="37" customWidth="1"/>
  </cols>
  <sheetData>
    <row r="1" spans="1:8" ht="15.75">
      <c r="A1" s="31" t="s">
        <v>208</v>
      </c>
      <c r="G1" s="38"/>
      <c r="H1" s="38"/>
    </row>
    <row r="2" spans="1:10" ht="15" customHeight="1">
      <c r="A2" s="223"/>
      <c r="B2" s="221" t="s">
        <v>9</v>
      </c>
      <c r="C2" s="187" t="s">
        <v>53</v>
      </c>
      <c r="D2" s="187"/>
      <c r="E2" s="187" t="s">
        <v>198</v>
      </c>
      <c r="F2" s="197"/>
      <c r="G2" s="123" t="s">
        <v>170</v>
      </c>
      <c r="H2" s="123" t="s">
        <v>169</v>
      </c>
      <c r="I2" s="10"/>
      <c r="J2" s="10"/>
    </row>
    <row r="3" spans="1:10" ht="15" customHeight="1">
      <c r="A3" s="223"/>
      <c r="B3" s="221"/>
      <c r="C3" s="221" t="s">
        <v>34</v>
      </c>
      <c r="D3" s="221" t="s">
        <v>35</v>
      </c>
      <c r="E3" s="221" t="s">
        <v>37</v>
      </c>
      <c r="F3" s="220" t="s">
        <v>36</v>
      </c>
      <c r="G3" s="124" t="s">
        <v>172</v>
      </c>
      <c r="H3" s="124" t="s">
        <v>65</v>
      </c>
      <c r="I3" s="10"/>
      <c r="J3" s="10"/>
    </row>
    <row r="4" spans="1:10" ht="15">
      <c r="A4" s="223"/>
      <c r="B4" s="221"/>
      <c r="C4" s="221"/>
      <c r="D4" s="221"/>
      <c r="E4" s="221"/>
      <c r="F4" s="220"/>
      <c r="G4" s="125" t="s">
        <v>64</v>
      </c>
      <c r="H4" s="125" t="s">
        <v>64</v>
      </c>
      <c r="I4" s="10"/>
      <c r="J4" s="10"/>
    </row>
    <row r="5" spans="1:8" s="5" customFormat="1" ht="15">
      <c r="A5" s="105" t="s">
        <v>58</v>
      </c>
      <c r="B5" s="106">
        <v>3568934</v>
      </c>
      <c r="C5" s="106">
        <v>1945487</v>
      </c>
      <c r="D5" s="106">
        <v>1623448</v>
      </c>
      <c r="E5" s="92">
        <v>907654</v>
      </c>
      <c r="F5" s="92">
        <v>2661280</v>
      </c>
      <c r="G5" s="112">
        <v>1435528</v>
      </c>
      <c r="H5" s="112">
        <v>2133406</v>
      </c>
    </row>
    <row r="6" spans="1:8" ht="15" customHeight="1">
      <c r="A6" s="121" t="s">
        <v>75</v>
      </c>
      <c r="B6" s="81">
        <v>256795</v>
      </c>
      <c r="C6" s="81">
        <v>128789</v>
      </c>
      <c r="D6" s="81">
        <v>128006</v>
      </c>
      <c r="E6" s="81">
        <v>46650</v>
      </c>
      <c r="F6" s="81">
        <v>210144</v>
      </c>
      <c r="G6" s="81">
        <v>85677</v>
      </c>
      <c r="H6" s="81">
        <v>171117</v>
      </c>
    </row>
    <row r="7" spans="1:8" ht="15" customHeight="1">
      <c r="A7" s="122" t="s">
        <v>39</v>
      </c>
      <c r="B7" s="81">
        <v>526847</v>
      </c>
      <c r="C7" s="81">
        <v>282979</v>
      </c>
      <c r="D7" s="81">
        <v>243868</v>
      </c>
      <c r="E7" s="81">
        <v>140333</v>
      </c>
      <c r="F7" s="81">
        <v>386514</v>
      </c>
      <c r="G7" s="81">
        <v>176386</v>
      </c>
      <c r="H7" s="81">
        <v>350461</v>
      </c>
    </row>
    <row r="8" spans="1:8" ht="15" customHeight="1">
      <c r="A8" s="122" t="s">
        <v>40</v>
      </c>
      <c r="B8" s="81">
        <v>584127</v>
      </c>
      <c r="C8" s="81">
        <v>319052</v>
      </c>
      <c r="D8" s="81">
        <v>265074</v>
      </c>
      <c r="E8" s="81">
        <v>180358</v>
      </c>
      <c r="F8" s="81">
        <v>403769</v>
      </c>
      <c r="G8" s="81">
        <v>209890</v>
      </c>
      <c r="H8" s="81">
        <v>374237</v>
      </c>
    </row>
    <row r="9" spans="1:8" ht="16.5" customHeight="1">
      <c r="A9" s="122" t="s">
        <v>52</v>
      </c>
      <c r="B9" s="81">
        <v>583369</v>
      </c>
      <c r="C9" s="81">
        <v>337477</v>
      </c>
      <c r="D9" s="81">
        <v>245892</v>
      </c>
      <c r="E9" s="81">
        <v>169149</v>
      </c>
      <c r="F9" s="81">
        <v>414220</v>
      </c>
      <c r="G9" s="81">
        <v>229282</v>
      </c>
      <c r="H9" s="81">
        <v>354087</v>
      </c>
    </row>
    <row r="10" spans="1:8" ht="16.5" customHeight="1">
      <c r="A10" s="122" t="s">
        <v>41</v>
      </c>
      <c r="B10" s="81">
        <v>495662</v>
      </c>
      <c r="C10" s="81">
        <v>284018</v>
      </c>
      <c r="D10" s="81">
        <v>211644</v>
      </c>
      <c r="E10" s="81">
        <v>130142</v>
      </c>
      <c r="F10" s="81">
        <v>365521</v>
      </c>
      <c r="G10" s="81">
        <v>220815</v>
      </c>
      <c r="H10" s="81">
        <v>274848</v>
      </c>
    </row>
    <row r="11" spans="1:8" ht="16.5" customHeight="1">
      <c r="A11" s="122" t="s">
        <v>42</v>
      </c>
      <c r="B11" s="81">
        <v>345957</v>
      </c>
      <c r="C11" s="81">
        <v>198517</v>
      </c>
      <c r="D11" s="81">
        <v>147441</v>
      </c>
      <c r="E11" s="81">
        <v>95641</v>
      </c>
      <c r="F11" s="81">
        <v>250316</v>
      </c>
      <c r="G11" s="81">
        <v>141557</v>
      </c>
      <c r="H11" s="81">
        <v>204400</v>
      </c>
    </row>
    <row r="12" spans="1:8" ht="16.5" customHeight="1">
      <c r="A12" s="122" t="s">
        <v>43</v>
      </c>
      <c r="B12" s="81">
        <v>247881</v>
      </c>
      <c r="C12" s="81">
        <v>119145</v>
      </c>
      <c r="D12" s="81">
        <v>128736</v>
      </c>
      <c r="E12" s="81">
        <v>61461</v>
      </c>
      <c r="F12" s="81">
        <v>186420</v>
      </c>
      <c r="G12" s="81">
        <v>115154</v>
      </c>
      <c r="H12" s="81">
        <v>132728</v>
      </c>
    </row>
    <row r="13" spans="1:8" ht="16.5" customHeight="1">
      <c r="A13" s="122" t="s">
        <v>44</v>
      </c>
      <c r="B13" s="81">
        <v>181737</v>
      </c>
      <c r="C13" s="81">
        <v>97451</v>
      </c>
      <c r="D13" s="81">
        <v>84287</v>
      </c>
      <c r="E13" s="81">
        <v>33296</v>
      </c>
      <c r="F13" s="81">
        <v>148441</v>
      </c>
      <c r="G13" s="81">
        <v>84922</v>
      </c>
      <c r="H13" s="81">
        <v>96815</v>
      </c>
    </row>
    <row r="14" spans="1:8" ht="16.5" customHeight="1">
      <c r="A14" s="122" t="s">
        <v>45</v>
      </c>
      <c r="B14" s="81">
        <v>151410</v>
      </c>
      <c r="C14" s="81">
        <v>74546</v>
      </c>
      <c r="D14" s="81">
        <v>76865</v>
      </c>
      <c r="E14" s="81">
        <v>20007</v>
      </c>
      <c r="F14" s="81">
        <v>131403</v>
      </c>
      <c r="G14" s="81">
        <v>77024</v>
      </c>
      <c r="H14" s="81">
        <v>74386</v>
      </c>
    </row>
    <row r="15" spans="1:8" ht="16.5" customHeight="1">
      <c r="A15" s="122" t="s">
        <v>46</v>
      </c>
      <c r="B15" s="81">
        <v>107432</v>
      </c>
      <c r="C15" s="81">
        <v>52083</v>
      </c>
      <c r="D15" s="81">
        <v>55349</v>
      </c>
      <c r="E15" s="81">
        <v>21640</v>
      </c>
      <c r="F15" s="81">
        <v>85792</v>
      </c>
      <c r="G15" s="81">
        <v>59111</v>
      </c>
      <c r="H15" s="81">
        <v>48321</v>
      </c>
    </row>
    <row r="16" spans="1:8" ht="16.5" customHeight="1">
      <c r="A16" s="122" t="s">
        <v>47</v>
      </c>
      <c r="B16" s="81">
        <v>47107</v>
      </c>
      <c r="C16" s="81">
        <v>28300</v>
      </c>
      <c r="D16" s="81">
        <v>18807</v>
      </c>
      <c r="E16" s="81">
        <v>4227</v>
      </c>
      <c r="F16" s="81">
        <v>42880</v>
      </c>
      <c r="G16" s="81">
        <v>21584</v>
      </c>
      <c r="H16" s="81">
        <v>25523</v>
      </c>
    </row>
    <row r="17" spans="1:8" ht="16.5" customHeight="1">
      <c r="A17" s="122" t="s">
        <v>48</v>
      </c>
      <c r="B17" s="81">
        <v>25313</v>
      </c>
      <c r="C17" s="81">
        <v>18435</v>
      </c>
      <c r="D17" s="81">
        <v>6878</v>
      </c>
      <c r="E17" s="81">
        <v>3787</v>
      </c>
      <c r="F17" s="81">
        <v>21526</v>
      </c>
      <c r="G17" s="81">
        <v>9219</v>
      </c>
      <c r="H17" s="81">
        <v>16094</v>
      </c>
    </row>
    <row r="18" spans="1:8" ht="16.5" customHeight="1">
      <c r="A18" s="122" t="s">
        <v>49</v>
      </c>
      <c r="B18" s="81">
        <v>15297</v>
      </c>
      <c r="C18" s="81">
        <v>4695</v>
      </c>
      <c r="D18" s="81">
        <v>10602</v>
      </c>
      <c r="E18" s="81">
        <v>962</v>
      </c>
      <c r="F18" s="81">
        <v>14335</v>
      </c>
      <c r="G18" s="81">
        <v>4909</v>
      </c>
      <c r="H18" s="81">
        <v>10388</v>
      </c>
    </row>
    <row r="19" spans="1:8" ht="6.75" customHeight="1">
      <c r="A19" s="1"/>
      <c r="B19" s="1"/>
      <c r="C19" s="1"/>
      <c r="D19" s="1"/>
      <c r="E19" s="1"/>
      <c r="F19" s="1"/>
      <c r="G19" s="1"/>
      <c r="H19" s="1"/>
    </row>
    <row r="20" ht="15.75">
      <c r="A20" s="31" t="s">
        <v>209</v>
      </c>
    </row>
    <row r="21" spans="1:8" ht="15">
      <c r="A21" s="186"/>
      <c r="B21" s="221" t="s">
        <v>9</v>
      </c>
      <c r="C21" s="222" t="s">
        <v>53</v>
      </c>
      <c r="D21" s="222"/>
      <c r="E21" s="222" t="s">
        <v>198</v>
      </c>
      <c r="F21" s="222"/>
      <c r="G21" s="126" t="s">
        <v>170</v>
      </c>
      <c r="H21" s="123" t="s">
        <v>169</v>
      </c>
    </row>
    <row r="22" spans="1:8" ht="15">
      <c r="A22" s="186"/>
      <c r="B22" s="221"/>
      <c r="C22" s="221" t="s">
        <v>34</v>
      </c>
      <c r="D22" s="221" t="s">
        <v>35</v>
      </c>
      <c r="E22" s="221" t="s">
        <v>37</v>
      </c>
      <c r="F22" s="221" t="s">
        <v>36</v>
      </c>
      <c r="G22" s="127" t="s">
        <v>172</v>
      </c>
      <c r="H22" s="124" t="s">
        <v>65</v>
      </c>
    </row>
    <row r="23" spans="1:8" ht="15">
      <c r="A23" s="186"/>
      <c r="B23" s="221"/>
      <c r="C23" s="221"/>
      <c r="D23" s="221"/>
      <c r="E23" s="221"/>
      <c r="F23" s="221"/>
      <c r="G23" s="128" t="s">
        <v>64</v>
      </c>
      <c r="H23" s="125" t="s">
        <v>64</v>
      </c>
    </row>
    <row r="24" spans="1:8" ht="15">
      <c r="A24" s="118" t="s">
        <v>161</v>
      </c>
      <c r="B24" s="92">
        <v>3568934</v>
      </c>
      <c r="C24" s="92">
        <v>1945487</v>
      </c>
      <c r="D24" s="92">
        <v>1623448</v>
      </c>
      <c r="E24" s="92">
        <v>907654</v>
      </c>
      <c r="F24" s="92">
        <v>2661280</v>
      </c>
      <c r="G24" s="92">
        <v>1435528</v>
      </c>
      <c r="H24" s="92">
        <v>2133406</v>
      </c>
    </row>
    <row r="25" spans="1:10" ht="15">
      <c r="A25" s="118" t="s">
        <v>109</v>
      </c>
      <c r="B25" s="81">
        <v>61710</v>
      </c>
      <c r="C25" s="81">
        <v>39357</v>
      </c>
      <c r="D25" s="81">
        <v>22353</v>
      </c>
      <c r="E25" s="81">
        <v>47414</v>
      </c>
      <c r="F25" s="81">
        <v>14295</v>
      </c>
      <c r="G25" s="81">
        <v>8408</v>
      </c>
      <c r="H25" s="81">
        <v>53302</v>
      </c>
      <c r="J25" s="40"/>
    </row>
    <row r="26" spans="1:10" ht="15">
      <c r="A26" s="118" t="s">
        <v>16</v>
      </c>
      <c r="B26" s="81">
        <v>215128</v>
      </c>
      <c r="C26" s="81">
        <v>126216</v>
      </c>
      <c r="D26" s="81">
        <v>88912</v>
      </c>
      <c r="E26" s="81">
        <v>122784</v>
      </c>
      <c r="F26" s="81">
        <v>92344</v>
      </c>
      <c r="G26" s="81">
        <v>27773</v>
      </c>
      <c r="H26" s="81">
        <v>187355</v>
      </c>
      <c r="J26" s="40"/>
    </row>
    <row r="27" spans="1:10" ht="15">
      <c r="A27" s="129" t="s">
        <v>118</v>
      </c>
      <c r="B27" s="81">
        <v>57399</v>
      </c>
      <c r="C27" s="81">
        <v>39576</v>
      </c>
      <c r="D27" s="81">
        <v>17823</v>
      </c>
      <c r="E27" s="81">
        <v>47737</v>
      </c>
      <c r="F27" s="81">
        <v>9662</v>
      </c>
      <c r="G27" s="81">
        <v>4528</v>
      </c>
      <c r="H27" s="81">
        <v>52870</v>
      </c>
      <c r="J27" s="40"/>
    </row>
    <row r="28" spans="1:10" ht="15">
      <c r="A28" s="118" t="s">
        <v>119</v>
      </c>
      <c r="B28" s="81">
        <v>32901</v>
      </c>
      <c r="C28" s="81">
        <v>14726</v>
      </c>
      <c r="D28" s="81">
        <v>18175</v>
      </c>
      <c r="E28" s="81">
        <v>28167</v>
      </c>
      <c r="F28" s="81">
        <v>4735</v>
      </c>
      <c r="G28" s="130">
        <v>302</v>
      </c>
      <c r="H28" s="81">
        <v>32599</v>
      </c>
      <c r="J28" s="40"/>
    </row>
    <row r="29" spans="1:10" ht="15">
      <c r="A29" s="118" t="s">
        <v>38</v>
      </c>
      <c r="B29" s="81">
        <v>624438</v>
      </c>
      <c r="C29" s="81">
        <v>310619</v>
      </c>
      <c r="D29" s="81">
        <v>313819</v>
      </c>
      <c r="E29" s="81">
        <v>240306</v>
      </c>
      <c r="F29" s="81">
        <v>384132</v>
      </c>
      <c r="G29" s="81">
        <v>193514</v>
      </c>
      <c r="H29" s="81">
        <v>430924</v>
      </c>
      <c r="J29" s="40"/>
    </row>
    <row r="30" spans="1:10" ht="15">
      <c r="A30" s="118" t="s">
        <v>178</v>
      </c>
      <c r="B30" s="81">
        <v>266774</v>
      </c>
      <c r="C30" s="81">
        <v>153029</v>
      </c>
      <c r="D30" s="81">
        <v>113746</v>
      </c>
      <c r="E30" s="81">
        <v>11748</v>
      </c>
      <c r="F30" s="81">
        <v>255026</v>
      </c>
      <c r="G30" s="81">
        <v>15358</v>
      </c>
      <c r="H30" s="81">
        <v>251416</v>
      </c>
      <c r="J30" s="40"/>
    </row>
    <row r="31" spans="1:10" ht="15">
      <c r="A31" s="118" t="s">
        <v>51</v>
      </c>
      <c r="B31" s="81">
        <v>298711</v>
      </c>
      <c r="C31" s="81">
        <v>224743</v>
      </c>
      <c r="D31" s="81">
        <v>73967</v>
      </c>
      <c r="E31" s="81">
        <v>96908</v>
      </c>
      <c r="F31" s="81">
        <v>201803</v>
      </c>
      <c r="G31" s="81">
        <v>109687</v>
      </c>
      <c r="H31" s="81">
        <v>189024</v>
      </c>
      <c r="J31" s="40"/>
    </row>
    <row r="32" spans="1:10" ht="15">
      <c r="A32" s="116" t="s">
        <v>183</v>
      </c>
      <c r="B32" s="81">
        <v>87641</v>
      </c>
      <c r="C32" s="81">
        <v>85826</v>
      </c>
      <c r="D32" s="81">
        <v>1815</v>
      </c>
      <c r="E32" s="81">
        <v>50223</v>
      </c>
      <c r="F32" s="81">
        <v>37418</v>
      </c>
      <c r="G32" s="81">
        <v>10961</v>
      </c>
      <c r="H32" s="81">
        <v>76680</v>
      </c>
      <c r="J32" s="40"/>
    </row>
    <row r="33" spans="1:10" ht="15">
      <c r="A33" s="118" t="s">
        <v>50</v>
      </c>
      <c r="B33" s="81">
        <v>1924232</v>
      </c>
      <c r="C33" s="81">
        <v>951395</v>
      </c>
      <c r="D33" s="81">
        <v>972838</v>
      </c>
      <c r="E33" s="81">
        <v>262367</v>
      </c>
      <c r="F33" s="81">
        <v>1661865</v>
      </c>
      <c r="G33" s="81">
        <v>1064997</v>
      </c>
      <c r="H33" s="81">
        <v>859236</v>
      </c>
      <c r="J33" s="40"/>
    </row>
    <row r="34" spans="1:8" ht="8.25" customHeight="1">
      <c r="A34" s="41"/>
      <c r="B34" s="41"/>
      <c r="C34" s="41" t="s">
        <v>113</v>
      </c>
      <c r="D34" s="41"/>
      <c r="E34" s="41" t="s">
        <v>113</v>
      </c>
      <c r="F34" s="41"/>
      <c r="G34" s="41" t="s">
        <v>113</v>
      </c>
      <c r="H34" s="41"/>
    </row>
  </sheetData>
  <sheetProtection/>
  <mergeCells count="16">
    <mergeCell ref="F3:F4"/>
    <mergeCell ref="E2:F2"/>
    <mergeCell ref="A21:A23"/>
    <mergeCell ref="B21:B23"/>
    <mergeCell ref="C22:C23"/>
    <mergeCell ref="D22:D23"/>
    <mergeCell ref="E22:E23"/>
    <mergeCell ref="F22:F23"/>
    <mergeCell ref="C21:D21"/>
    <mergeCell ref="E21:F21"/>
    <mergeCell ref="A2:A4"/>
    <mergeCell ref="B2:B4"/>
    <mergeCell ref="C3:C4"/>
    <mergeCell ref="D3:D4"/>
    <mergeCell ref="C2:D2"/>
    <mergeCell ref="E3:E4"/>
  </mergeCells>
  <printOptions/>
  <pageMargins left="0.75" right="0.75" top="1" bottom="1" header="0.5" footer="0.5"/>
  <pageSetup horizontalDpi="600" verticalDpi="600" orientation="landscape" paperSize="9" scale="77" r:id="rId1"/>
  <headerFooter>
    <oddFooter>&amp;C&amp;F&amp;RPage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K25"/>
  <sheetViews>
    <sheetView view="pageBreakPreview" zoomScale="110" zoomScaleNormal="140" zoomScaleSheetLayoutView="110" zoomScalePageLayoutView="140" workbookViewId="0" topLeftCell="A1">
      <selection activeCell="A3" sqref="A3:H11"/>
    </sheetView>
  </sheetViews>
  <sheetFormatPr defaultColWidth="11.421875" defaultRowHeight="15"/>
  <cols>
    <col min="1" max="1" width="30.28125" style="37" customWidth="1"/>
    <col min="2" max="5" width="11.421875" style="37" customWidth="1"/>
    <col min="6" max="6" width="12.140625" style="37" customWidth="1"/>
    <col min="7" max="8" width="14.421875" style="37" customWidth="1"/>
    <col min="9" max="16384" width="11.421875" style="37" customWidth="1"/>
  </cols>
  <sheetData>
    <row r="1" spans="1:8" ht="3.75" customHeight="1">
      <c r="A1" s="1"/>
      <c r="B1" s="45"/>
      <c r="C1" s="45"/>
      <c r="D1" s="45"/>
      <c r="E1" s="45"/>
      <c r="F1" s="45"/>
      <c r="G1" s="45"/>
      <c r="H1" s="45"/>
    </row>
    <row r="2" spans="1:8" ht="15.75">
      <c r="A2" s="31" t="s">
        <v>210</v>
      </c>
      <c r="B2" s="57"/>
      <c r="C2" s="57"/>
      <c r="D2" s="57"/>
      <c r="E2" s="57"/>
      <c r="F2" s="57"/>
      <c r="G2" s="57"/>
      <c r="H2" s="57"/>
    </row>
    <row r="3" spans="1:8" ht="15">
      <c r="A3" s="227"/>
      <c r="B3" s="228" t="s">
        <v>9</v>
      </c>
      <c r="C3" s="225" t="s">
        <v>53</v>
      </c>
      <c r="D3" s="226"/>
      <c r="E3" s="225" t="s">
        <v>198</v>
      </c>
      <c r="F3" s="226"/>
      <c r="G3" s="131" t="s">
        <v>170</v>
      </c>
      <c r="H3" s="131" t="s">
        <v>169</v>
      </c>
    </row>
    <row r="4" spans="1:8" ht="15">
      <c r="A4" s="227"/>
      <c r="B4" s="228"/>
      <c r="C4" s="224" t="s">
        <v>34</v>
      </c>
      <c r="D4" s="224" t="s">
        <v>35</v>
      </c>
      <c r="E4" s="224" t="s">
        <v>37</v>
      </c>
      <c r="F4" s="224" t="s">
        <v>36</v>
      </c>
      <c r="G4" s="132" t="s">
        <v>172</v>
      </c>
      <c r="H4" s="132" t="s">
        <v>65</v>
      </c>
    </row>
    <row r="5" spans="1:8" ht="15">
      <c r="A5" s="227"/>
      <c r="B5" s="228"/>
      <c r="C5" s="224"/>
      <c r="D5" s="224"/>
      <c r="E5" s="224"/>
      <c r="F5" s="224"/>
      <c r="G5" s="133" t="s">
        <v>64</v>
      </c>
      <c r="H5" s="133" t="s">
        <v>64</v>
      </c>
    </row>
    <row r="6" spans="1:8" ht="15">
      <c r="A6" s="118" t="s">
        <v>15</v>
      </c>
      <c r="B6" s="81">
        <v>3568299</v>
      </c>
      <c r="C6" s="81">
        <v>1945157</v>
      </c>
      <c r="D6" s="81">
        <v>1623142</v>
      </c>
      <c r="E6" s="81">
        <v>907349</v>
      </c>
      <c r="F6" s="81">
        <v>2660950</v>
      </c>
      <c r="G6" s="81">
        <v>1435528</v>
      </c>
      <c r="H6" s="81">
        <v>2132770</v>
      </c>
    </row>
    <row r="7" spans="1:8" ht="15">
      <c r="A7" s="134" t="s">
        <v>61</v>
      </c>
      <c r="B7" s="81">
        <v>1758888</v>
      </c>
      <c r="C7" s="81">
        <v>933336</v>
      </c>
      <c r="D7" s="81">
        <v>825552</v>
      </c>
      <c r="E7" s="81">
        <v>212879</v>
      </c>
      <c r="F7" s="81">
        <v>1546009</v>
      </c>
      <c r="G7" s="81">
        <v>881866</v>
      </c>
      <c r="H7" s="81">
        <v>877022</v>
      </c>
    </row>
    <row r="8" spans="1:8" ht="15">
      <c r="A8" s="134" t="s">
        <v>56</v>
      </c>
      <c r="B8" s="81">
        <v>1007236</v>
      </c>
      <c r="C8" s="81">
        <v>556370</v>
      </c>
      <c r="D8" s="81">
        <v>450866</v>
      </c>
      <c r="E8" s="81">
        <v>226253</v>
      </c>
      <c r="F8" s="81">
        <v>780983</v>
      </c>
      <c r="G8" s="81">
        <v>424906</v>
      </c>
      <c r="H8" s="81">
        <v>582331</v>
      </c>
    </row>
    <row r="9" spans="1:8" ht="15">
      <c r="A9" s="134" t="s">
        <v>101</v>
      </c>
      <c r="B9" s="81">
        <v>201930</v>
      </c>
      <c r="C9" s="81">
        <v>114444</v>
      </c>
      <c r="D9" s="81">
        <v>87486</v>
      </c>
      <c r="E9" s="81">
        <v>93547</v>
      </c>
      <c r="F9" s="81">
        <v>108383</v>
      </c>
      <c r="G9" s="81">
        <v>53040</v>
      </c>
      <c r="H9" s="81">
        <v>148890</v>
      </c>
    </row>
    <row r="10" spans="1:8" ht="15">
      <c r="A10" s="134" t="s">
        <v>57</v>
      </c>
      <c r="B10" s="81">
        <v>323025</v>
      </c>
      <c r="C10" s="81">
        <v>168803</v>
      </c>
      <c r="D10" s="81">
        <v>154222</v>
      </c>
      <c r="E10" s="81">
        <v>155780</v>
      </c>
      <c r="F10" s="81">
        <v>167246</v>
      </c>
      <c r="G10" s="81">
        <v>56726</v>
      </c>
      <c r="H10" s="81">
        <v>266299</v>
      </c>
    </row>
    <row r="11" spans="1:8" ht="15">
      <c r="A11" s="134" t="s">
        <v>102</v>
      </c>
      <c r="B11" s="81">
        <v>277219</v>
      </c>
      <c r="C11" s="81">
        <v>172205</v>
      </c>
      <c r="D11" s="81">
        <v>105014</v>
      </c>
      <c r="E11" s="81">
        <v>218890</v>
      </c>
      <c r="F11" s="81">
        <v>58329</v>
      </c>
      <c r="G11" s="81">
        <v>18990</v>
      </c>
      <c r="H11" s="81">
        <v>258229</v>
      </c>
    </row>
    <row r="12" spans="1:8" ht="6" customHeight="1">
      <c r="A12" s="1"/>
      <c r="B12" s="1"/>
      <c r="C12" s="1"/>
      <c r="D12" s="1"/>
      <c r="E12" s="1"/>
      <c r="F12" s="1"/>
      <c r="G12" s="1"/>
      <c r="H12" s="1"/>
    </row>
    <row r="13" ht="15.75" customHeight="1"/>
    <row r="16" spans="2:8" ht="15">
      <c r="B16" s="40"/>
      <c r="C16" s="40"/>
      <c r="D16" s="40"/>
      <c r="E16" s="40"/>
      <c r="F16" s="40"/>
      <c r="G16" s="40"/>
      <c r="H16" s="40"/>
    </row>
    <row r="17" ht="15">
      <c r="E17" s="2"/>
    </row>
    <row r="18" spans="2:11" ht="15">
      <c r="B18" s="40"/>
      <c r="C18" s="40"/>
      <c r="D18" s="40"/>
      <c r="E18" s="40"/>
      <c r="F18" s="40"/>
      <c r="G18" s="40"/>
      <c r="H18" s="40"/>
      <c r="K18" s="40"/>
    </row>
    <row r="19" spans="2:11" ht="15">
      <c r="B19" s="40"/>
      <c r="C19" s="40"/>
      <c r="D19" s="40"/>
      <c r="E19" s="40"/>
      <c r="F19" s="40"/>
      <c r="G19" s="40"/>
      <c r="H19" s="40"/>
      <c r="K19" s="40"/>
    </row>
    <row r="20" spans="2:11" ht="15">
      <c r="B20" s="40"/>
      <c r="C20" s="40"/>
      <c r="D20" s="40"/>
      <c r="E20" s="40"/>
      <c r="F20" s="40"/>
      <c r="G20" s="40"/>
      <c r="H20" s="40"/>
      <c r="K20" s="40"/>
    </row>
    <row r="21" spans="2:11" ht="15">
      <c r="B21" s="40"/>
      <c r="C21" s="40"/>
      <c r="D21" s="40"/>
      <c r="E21" s="40"/>
      <c r="F21" s="40"/>
      <c r="G21" s="40"/>
      <c r="H21" s="40"/>
      <c r="K21" s="40"/>
    </row>
    <row r="22" spans="2:11" ht="15">
      <c r="B22" s="40"/>
      <c r="C22" s="40"/>
      <c r="D22" s="40"/>
      <c r="E22" s="40"/>
      <c r="F22" s="40"/>
      <c r="G22" s="40"/>
      <c r="H22" s="40"/>
      <c r="K22" s="40"/>
    </row>
    <row r="23" spans="2:8" ht="15">
      <c r="B23" s="40"/>
      <c r="C23" s="40"/>
      <c r="D23" s="40"/>
      <c r="E23" s="40"/>
      <c r="F23" s="40"/>
      <c r="H23" s="40"/>
    </row>
    <row r="24" ht="15">
      <c r="K24" s="40"/>
    </row>
    <row r="25" spans="2:10" ht="15">
      <c r="B25" s="40"/>
      <c r="C25" s="40"/>
      <c r="D25" s="40"/>
      <c r="E25" s="40"/>
      <c r="F25" s="40"/>
      <c r="G25" s="40"/>
      <c r="H25" s="40"/>
      <c r="J25" s="40"/>
    </row>
  </sheetData>
  <sheetProtection/>
  <mergeCells count="8">
    <mergeCell ref="F4:F5"/>
    <mergeCell ref="C3:D3"/>
    <mergeCell ref="E3:F3"/>
    <mergeCell ref="A3:A5"/>
    <mergeCell ref="B3:B5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27"/>
  <sheetViews>
    <sheetView zoomScaleSheetLayoutView="100" zoomScalePageLayoutView="0" workbookViewId="0" topLeftCell="A13">
      <selection activeCell="A2" sqref="A2:H26"/>
    </sheetView>
  </sheetViews>
  <sheetFormatPr defaultColWidth="11.421875" defaultRowHeight="15"/>
  <cols>
    <col min="1" max="1" width="35.28125" style="72" customWidth="1"/>
    <col min="2" max="6" width="10.421875" style="72" customWidth="1"/>
    <col min="7" max="7" width="13.8515625" style="72" customWidth="1"/>
    <col min="8" max="8" width="16.421875" style="72" customWidth="1"/>
    <col min="9" max="16384" width="11.421875" style="72" customWidth="1"/>
  </cols>
  <sheetData>
    <row r="1" ht="15.75">
      <c r="A1" s="71" t="s">
        <v>211</v>
      </c>
    </row>
    <row r="2" spans="1:10" ht="15" customHeight="1">
      <c r="A2" s="232"/>
      <c r="B2" s="229" t="s">
        <v>9</v>
      </c>
      <c r="C2" s="230" t="s">
        <v>53</v>
      </c>
      <c r="D2" s="231"/>
      <c r="E2" s="230" t="s">
        <v>198</v>
      </c>
      <c r="F2" s="231"/>
      <c r="G2" s="140" t="s">
        <v>170</v>
      </c>
      <c r="H2" s="140" t="s">
        <v>169</v>
      </c>
      <c r="I2" s="73"/>
      <c r="J2" s="73"/>
    </row>
    <row r="3" spans="1:10" ht="15">
      <c r="A3" s="232"/>
      <c r="B3" s="229"/>
      <c r="C3" s="229" t="s">
        <v>34</v>
      </c>
      <c r="D3" s="229" t="s">
        <v>35</v>
      </c>
      <c r="E3" s="229" t="s">
        <v>37</v>
      </c>
      <c r="F3" s="229" t="s">
        <v>36</v>
      </c>
      <c r="G3" s="141" t="s">
        <v>172</v>
      </c>
      <c r="H3" s="141" t="s">
        <v>65</v>
      </c>
      <c r="I3" s="73"/>
      <c r="J3" s="73"/>
    </row>
    <row r="4" spans="1:8" ht="15">
      <c r="A4" s="232"/>
      <c r="B4" s="229"/>
      <c r="C4" s="229"/>
      <c r="D4" s="229"/>
      <c r="E4" s="229"/>
      <c r="F4" s="229"/>
      <c r="G4" s="142" t="s">
        <v>64</v>
      </c>
      <c r="H4" s="142" t="s">
        <v>64</v>
      </c>
    </row>
    <row r="5" spans="1:8" ht="15">
      <c r="A5" s="135" t="s">
        <v>15</v>
      </c>
      <c r="B5" s="136">
        <v>3568934</v>
      </c>
      <c r="C5" s="136">
        <v>1945487</v>
      </c>
      <c r="D5" s="136">
        <v>1623448</v>
      </c>
      <c r="E5" s="136">
        <v>907654</v>
      </c>
      <c r="F5" s="136">
        <v>2661280</v>
      </c>
      <c r="G5" s="136">
        <v>1435528</v>
      </c>
      <c r="H5" s="136">
        <v>2133406</v>
      </c>
    </row>
    <row r="6" spans="1:8" ht="17.25" customHeight="1">
      <c r="A6" s="135" t="s">
        <v>17</v>
      </c>
      <c r="B6" s="137">
        <v>1572159</v>
      </c>
      <c r="C6" s="137">
        <v>722149</v>
      </c>
      <c r="D6" s="137">
        <v>850010</v>
      </c>
      <c r="E6" s="137">
        <v>52744</v>
      </c>
      <c r="F6" s="137">
        <v>1519415</v>
      </c>
      <c r="G6" s="137">
        <v>905830</v>
      </c>
      <c r="H6" s="137">
        <v>666329</v>
      </c>
    </row>
    <row r="7" spans="1:8" ht="17.25" customHeight="1">
      <c r="A7" s="135" t="s">
        <v>18</v>
      </c>
      <c r="B7" s="137">
        <v>66182</v>
      </c>
      <c r="C7" s="137">
        <v>60854</v>
      </c>
      <c r="D7" s="137">
        <v>5328</v>
      </c>
      <c r="E7" s="137">
        <v>3845</v>
      </c>
      <c r="F7" s="137">
        <v>62337</v>
      </c>
      <c r="G7" s="137">
        <v>23667</v>
      </c>
      <c r="H7" s="137">
        <v>42514</v>
      </c>
    </row>
    <row r="8" spans="1:8" ht="17.25" customHeight="1">
      <c r="A8" s="135" t="s">
        <v>20</v>
      </c>
      <c r="B8" s="137">
        <v>196543</v>
      </c>
      <c r="C8" s="137">
        <v>106852</v>
      </c>
      <c r="D8" s="137">
        <v>89691</v>
      </c>
      <c r="E8" s="137">
        <v>58184</v>
      </c>
      <c r="F8" s="137">
        <v>138359</v>
      </c>
      <c r="G8" s="137">
        <v>74564</v>
      </c>
      <c r="H8" s="137">
        <v>121979</v>
      </c>
    </row>
    <row r="9" spans="1:8" ht="17.25" customHeight="1">
      <c r="A9" s="138" t="s">
        <v>21</v>
      </c>
      <c r="B9" s="137">
        <v>9496</v>
      </c>
      <c r="C9" s="137">
        <v>8553</v>
      </c>
      <c r="D9" s="137">
        <v>944</v>
      </c>
      <c r="E9" s="137">
        <v>6068</v>
      </c>
      <c r="F9" s="137">
        <v>3429</v>
      </c>
      <c r="G9" s="137">
        <v>2924</v>
      </c>
      <c r="H9" s="137">
        <v>6572</v>
      </c>
    </row>
    <row r="10" spans="1:8" ht="17.25" customHeight="1">
      <c r="A10" s="135" t="s">
        <v>22</v>
      </c>
      <c r="B10" s="137">
        <v>9266</v>
      </c>
      <c r="C10" s="137">
        <v>3672</v>
      </c>
      <c r="D10" s="137">
        <v>5594</v>
      </c>
      <c r="E10" s="137">
        <v>3451</v>
      </c>
      <c r="F10" s="137">
        <v>5816</v>
      </c>
      <c r="G10" s="137">
        <v>5486</v>
      </c>
      <c r="H10" s="137">
        <v>3780</v>
      </c>
    </row>
    <row r="11" spans="1:8" ht="17.25" customHeight="1">
      <c r="A11" s="135" t="s">
        <v>23</v>
      </c>
      <c r="B11" s="137">
        <v>309533</v>
      </c>
      <c r="C11" s="137">
        <v>239590</v>
      </c>
      <c r="D11" s="137">
        <v>69942</v>
      </c>
      <c r="E11" s="137">
        <v>69527</v>
      </c>
      <c r="F11" s="137">
        <v>240006</v>
      </c>
      <c r="G11" s="137">
        <v>129398</v>
      </c>
      <c r="H11" s="137">
        <v>180135</v>
      </c>
    </row>
    <row r="12" spans="1:8" ht="17.25" customHeight="1">
      <c r="A12" s="139" t="s">
        <v>24</v>
      </c>
      <c r="B12" s="137">
        <v>423371</v>
      </c>
      <c r="C12" s="137">
        <v>202870</v>
      </c>
      <c r="D12" s="137">
        <v>220501</v>
      </c>
      <c r="E12" s="137">
        <v>173764</v>
      </c>
      <c r="F12" s="137">
        <v>249607</v>
      </c>
      <c r="G12" s="137">
        <v>132456</v>
      </c>
      <c r="H12" s="137">
        <v>290915</v>
      </c>
    </row>
    <row r="13" spans="1:8" ht="17.25" customHeight="1">
      <c r="A13" s="135" t="s">
        <v>25</v>
      </c>
      <c r="B13" s="137">
        <v>156807</v>
      </c>
      <c r="C13" s="137">
        <v>153697</v>
      </c>
      <c r="D13" s="137">
        <v>3110</v>
      </c>
      <c r="E13" s="137">
        <v>59750</v>
      </c>
      <c r="F13" s="137">
        <v>97057</v>
      </c>
      <c r="G13" s="137">
        <v>35136</v>
      </c>
      <c r="H13" s="137">
        <v>121671</v>
      </c>
    </row>
    <row r="14" spans="1:8" ht="17.25" customHeight="1">
      <c r="A14" s="135" t="s">
        <v>26</v>
      </c>
      <c r="B14" s="137">
        <v>116922</v>
      </c>
      <c r="C14" s="137">
        <v>55553</v>
      </c>
      <c r="D14" s="137">
        <v>61369</v>
      </c>
      <c r="E14" s="137">
        <v>44473</v>
      </c>
      <c r="F14" s="137">
        <v>72449</v>
      </c>
      <c r="G14" s="137">
        <v>35555</v>
      </c>
      <c r="H14" s="137">
        <v>81367</v>
      </c>
    </row>
    <row r="15" spans="1:8" ht="17.25" customHeight="1">
      <c r="A15" s="135" t="s">
        <v>27</v>
      </c>
      <c r="B15" s="137">
        <v>7156</v>
      </c>
      <c r="C15" s="137">
        <v>5635</v>
      </c>
      <c r="D15" s="137">
        <v>1521</v>
      </c>
      <c r="E15" s="137">
        <v>5963</v>
      </c>
      <c r="F15" s="137">
        <v>1193</v>
      </c>
      <c r="G15" s="137">
        <v>255</v>
      </c>
      <c r="H15" s="137">
        <v>6901</v>
      </c>
    </row>
    <row r="16" spans="1:8" ht="17.25" customHeight="1">
      <c r="A16" s="135" t="s">
        <v>28</v>
      </c>
      <c r="B16" s="137">
        <v>40279</v>
      </c>
      <c r="C16" s="137">
        <v>22161</v>
      </c>
      <c r="D16" s="137">
        <v>18118</v>
      </c>
      <c r="E16" s="137">
        <v>23117</v>
      </c>
      <c r="F16" s="137">
        <v>17162</v>
      </c>
      <c r="G16" s="137">
        <v>2730</v>
      </c>
      <c r="H16" s="137">
        <v>37549</v>
      </c>
    </row>
    <row r="17" spans="1:8" ht="17.25" customHeight="1">
      <c r="A17" s="135" t="s">
        <v>29</v>
      </c>
      <c r="B17" s="137">
        <v>2148</v>
      </c>
      <c r="C17" s="137">
        <v>1726</v>
      </c>
      <c r="D17" s="137">
        <v>422</v>
      </c>
      <c r="E17" s="137">
        <v>2036</v>
      </c>
      <c r="F17" s="137">
        <v>113</v>
      </c>
      <c r="G17" s="137">
        <v>0</v>
      </c>
      <c r="H17" s="137">
        <v>2148</v>
      </c>
    </row>
    <row r="18" spans="1:8" ht="17.25" customHeight="1">
      <c r="A18" s="138" t="s">
        <v>0</v>
      </c>
      <c r="B18" s="137">
        <v>25884</v>
      </c>
      <c r="C18" s="137">
        <v>16213</v>
      </c>
      <c r="D18" s="137">
        <v>9671</v>
      </c>
      <c r="E18" s="137">
        <v>21699</v>
      </c>
      <c r="F18" s="137">
        <v>4185</v>
      </c>
      <c r="G18" s="137">
        <v>671</v>
      </c>
      <c r="H18" s="137">
        <v>25213</v>
      </c>
    </row>
    <row r="19" spans="1:8" ht="17.25" customHeight="1">
      <c r="A19" s="138" t="s">
        <v>1</v>
      </c>
      <c r="B19" s="137">
        <v>72661</v>
      </c>
      <c r="C19" s="137">
        <v>52176</v>
      </c>
      <c r="D19" s="137">
        <v>20485</v>
      </c>
      <c r="E19" s="137">
        <v>30071</v>
      </c>
      <c r="F19" s="137">
        <v>42591</v>
      </c>
      <c r="G19" s="137">
        <v>19584</v>
      </c>
      <c r="H19" s="137">
        <v>53078</v>
      </c>
    </row>
    <row r="20" spans="1:8" ht="17.25" customHeight="1">
      <c r="A20" s="135" t="s">
        <v>2</v>
      </c>
      <c r="B20" s="137">
        <v>69530</v>
      </c>
      <c r="C20" s="137">
        <v>49458</v>
      </c>
      <c r="D20" s="137">
        <v>20072</v>
      </c>
      <c r="E20" s="137">
        <v>45269</v>
      </c>
      <c r="F20" s="137">
        <v>24261</v>
      </c>
      <c r="G20" s="137">
        <v>4930</v>
      </c>
      <c r="H20" s="137">
        <v>64600</v>
      </c>
    </row>
    <row r="21" spans="1:8" ht="17.25" customHeight="1">
      <c r="A21" s="135" t="s">
        <v>3</v>
      </c>
      <c r="B21" s="137">
        <v>127276</v>
      </c>
      <c r="C21" s="137">
        <v>68227</v>
      </c>
      <c r="D21" s="137">
        <v>59049</v>
      </c>
      <c r="E21" s="137">
        <v>53041</v>
      </c>
      <c r="F21" s="137">
        <v>74235</v>
      </c>
      <c r="G21" s="137">
        <v>25543</v>
      </c>
      <c r="H21" s="137">
        <v>101733</v>
      </c>
    </row>
    <row r="22" spans="1:8" ht="17.25" customHeight="1">
      <c r="A22" s="138" t="s">
        <v>4</v>
      </c>
      <c r="B22" s="137">
        <v>62683</v>
      </c>
      <c r="C22" s="137">
        <v>27296</v>
      </c>
      <c r="D22" s="137">
        <v>35386</v>
      </c>
      <c r="E22" s="137">
        <v>45141</v>
      </c>
      <c r="F22" s="137">
        <v>17542</v>
      </c>
      <c r="G22" s="137">
        <v>9485</v>
      </c>
      <c r="H22" s="137">
        <v>53197</v>
      </c>
    </row>
    <row r="23" spans="1:8" ht="17.25" customHeight="1">
      <c r="A23" s="135" t="s">
        <v>5</v>
      </c>
      <c r="B23" s="137">
        <v>14579</v>
      </c>
      <c r="C23" s="137">
        <v>12265</v>
      </c>
      <c r="D23" s="137">
        <v>2314</v>
      </c>
      <c r="E23" s="137">
        <v>13234</v>
      </c>
      <c r="F23" s="137">
        <v>1345</v>
      </c>
      <c r="G23" s="137">
        <v>0</v>
      </c>
      <c r="H23" s="137">
        <v>14579</v>
      </c>
    </row>
    <row r="24" spans="1:8" ht="17.25" customHeight="1">
      <c r="A24" s="135" t="s">
        <v>6</v>
      </c>
      <c r="B24" s="137">
        <v>95461</v>
      </c>
      <c r="C24" s="137">
        <v>64561</v>
      </c>
      <c r="D24" s="137">
        <v>30900</v>
      </c>
      <c r="E24" s="137">
        <v>45409</v>
      </c>
      <c r="F24" s="137">
        <v>50052</v>
      </c>
      <c r="G24" s="137">
        <v>24577</v>
      </c>
      <c r="H24" s="137">
        <v>70884</v>
      </c>
    </row>
    <row r="25" spans="1:8" ht="17.25" customHeight="1">
      <c r="A25" s="135" t="s">
        <v>7</v>
      </c>
      <c r="B25" s="137">
        <v>182257</v>
      </c>
      <c r="C25" s="137">
        <v>67238</v>
      </c>
      <c r="D25" s="137">
        <v>115019</v>
      </c>
      <c r="E25" s="137">
        <v>142940</v>
      </c>
      <c r="F25" s="137">
        <v>39317</v>
      </c>
      <c r="G25" s="137">
        <v>2470</v>
      </c>
      <c r="H25" s="137">
        <v>179787</v>
      </c>
    </row>
    <row r="26" spans="1:8" ht="17.25" customHeight="1">
      <c r="A26" s="139" t="s">
        <v>8</v>
      </c>
      <c r="B26" s="137">
        <v>8741</v>
      </c>
      <c r="C26" s="137">
        <v>4740</v>
      </c>
      <c r="D26" s="137">
        <v>4001</v>
      </c>
      <c r="E26" s="137">
        <v>7930</v>
      </c>
      <c r="F26" s="137">
        <v>811</v>
      </c>
      <c r="G26" s="137">
        <v>266</v>
      </c>
      <c r="H26" s="137">
        <v>8475</v>
      </c>
    </row>
    <row r="27" spans="1:8" ht="6" customHeight="1">
      <c r="A27" s="74"/>
      <c r="B27" s="75"/>
      <c r="C27" s="75"/>
      <c r="D27" s="75"/>
      <c r="E27" s="75"/>
      <c r="F27" s="75"/>
      <c r="G27" s="75"/>
      <c r="H27" s="75"/>
    </row>
  </sheetData>
  <sheetProtection/>
  <mergeCells count="8">
    <mergeCell ref="F3:F4"/>
    <mergeCell ref="C2:D2"/>
    <mergeCell ref="E2:F2"/>
    <mergeCell ref="A2:A4"/>
    <mergeCell ref="B2:B4"/>
    <mergeCell ref="C3:C4"/>
    <mergeCell ref="D3:D4"/>
    <mergeCell ref="E3:E4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Marc MUKUNDABANTU</dc:creator>
  <cp:keywords/>
  <dc:description/>
  <cp:lastModifiedBy>Joel TWIBAZE</cp:lastModifiedBy>
  <cp:lastPrinted>2019-03-12T08:33:58Z</cp:lastPrinted>
  <dcterms:created xsi:type="dcterms:W3CDTF">2016-04-12T14:06:14Z</dcterms:created>
  <dcterms:modified xsi:type="dcterms:W3CDTF">2020-04-25T17:30:16Z</dcterms:modified>
  <cp:category/>
  <cp:version/>
  <cp:contentType/>
  <cp:contentStatus/>
</cp:coreProperties>
</file>