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40" windowWidth="21630" windowHeight="5100" tabRatio="872" activeTab="1"/>
  </bookViews>
  <sheets>
    <sheet name="List Of Tables" sheetId="1" r:id="rId1"/>
    <sheet name="Table 1" sheetId="2" r:id="rId2"/>
    <sheet name="Table 2-3" sheetId="3" r:id="rId3"/>
    <sheet name="Table 4" sheetId="4" r:id="rId4"/>
    <sheet name="Table 5" sheetId="5" r:id="rId5"/>
    <sheet name="Table 6" sheetId="6" r:id="rId6"/>
    <sheet name="Table 7-8 " sheetId="7" r:id="rId7"/>
    <sheet name="Table 9" sheetId="8" r:id="rId8"/>
    <sheet name="Table10" sheetId="9" r:id="rId9"/>
    <sheet name="Table 11" sheetId="10" r:id="rId10"/>
    <sheet name="Table 12-13" sheetId="11" r:id="rId11"/>
    <sheet name="Table 14" sheetId="12" r:id="rId12"/>
    <sheet name="Table15" sheetId="13" r:id="rId13"/>
    <sheet name="Table 16 " sheetId="14" r:id="rId14"/>
    <sheet name="Table17-18" sheetId="15" r:id="rId15"/>
    <sheet name="Table 19-20" sheetId="16" r:id="rId16"/>
    <sheet name="Table 21" sheetId="17" r:id="rId17"/>
  </sheets>
  <externalReferences>
    <externalReference r:id="rId20"/>
  </externalReferences>
  <definedNames>
    <definedName name="_Toc6214303" localSheetId="1">'Table 1'!$A$1</definedName>
    <definedName name="_xlnm.Print_Area" localSheetId="0">'List Of Tables'!$A$1:$C$30</definedName>
    <definedName name="_xlnm.Print_Area" localSheetId="9">'Table 11'!$A$1:$F$23</definedName>
    <definedName name="_xlnm.Print_Area" localSheetId="15">'Table 19-20'!$A$1:$I$24</definedName>
    <definedName name="_xlnm.Print_Area" localSheetId="16">'Table 21'!$A$1:$F$9</definedName>
    <definedName name="_xlnm.Print_Area" localSheetId="2">'Table 2-3'!$A$1:$H$39</definedName>
    <definedName name="_xlnm.Print_Area" localSheetId="5">'Table 6'!$A$1:$I$11</definedName>
    <definedName name="_xlnm.Print_Area" localSheetId="8">'Table10'!$A$1:$H$27</definedName>
    <definedName name="_xlnm.Print_Titles" localSheetId="9">'Table 11'!$1:$2</definedName>
    <definedName name="_xlnm.Print_Titles" localSheetId="3">'Table 4'!$1:$4</definedName>
  </definedNames>
  <calcPr fullCalcOnLoad="1"/>
</workbook>
</file>

<file path=xl/sharedStrings.xml><?xml version="1.0" encoding="utf-8"?>
<sst xmlns="http://schemas.openxmlformats.org/spreadsheetml/2006/main" count="473" uniqueCount="225">
  <si>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</si>
  <si>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</si>
  <si>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</si>
  <si>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</si>
  <si>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</si>
  <si>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</si>
  <si>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</si>
  <si>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</si>
  <si>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</si>
  <si>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</si>
  <si>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</si>
  <si>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</t>
  </si>
  <si>
    <t>Employed</t>
  </si>
  <si>
    <t>Unemployed</t>
  </si>
  <si>
    <t>Outside labour force</t>
  </si>
  <si>
    <t>Employed population</t>
  </si>
  <si>
    <t>Professionals</t>
  </si>
  <si>
    <t>Agriculture, forestry and fishing</t>
  </si>
  <si>
    <t>Mining and quarrying</t>
  </si>
  <si>
    <t>Population 16 yrs and over</t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</si>
  <si>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</si>
  <si>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</si>
  <si>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</si>
  <si>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</si>
  <si>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</si>
  <si>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</si>
  <si>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</si>
  <si>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</si>
  <si>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</si>
  <si>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</si>
  <si>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</si>
  <si>
    <t>Female</t>
  </si>
  <si>
    <t>Urban</t>
  </si>
  <si>
    <t>Rural</t>
  </si>
  <si>
    <t>Male</t>
  </si>
  <si>
    <t>Female</t>
  </si>
  <si>
    <t>Rural</t>
  </si>
  <si>
    <t>Urban</t>
  </si>
  <si>
    <t>Service and sales workers</t>
  </si>
  <si>
    <t>20-24 yrs</t>
  </si>
  <si>
    <t>25-29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</si>
  <si>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</si>
  <si>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</si>
  <si>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</si>
  <si>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</si>
  <si>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</si>
  <si>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</si>
  <si>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</si>
  <si>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</si>
  <si>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</si>
  <si>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Elementary occupations</t>
  </si>
  <si>
    <t>Craft and related trades workers</t>
  </si>
  <si>
    <t>30-34 yrs</t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</si>
  <si>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</si>
  <si>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</si>
  <si>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</si>
  <si>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</si>
  <si>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</si>
  <si>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</si>
  <si>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</si>
  <si>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Employer</t>
  </si>
  <si>
    <t>None</t>
  </si>
  <si>
    <t>Living together</t>
  </si>
  <si>
    <t>Outside Labour Force</t>
  </si>
  <si>
    <t>agriculture</t>
  </si>
  <si>
    <t xml:space="preserve"> in subsistence </t>
  </si>
  <si>
    <t>Area of Residence</t>
  </si>
  <si>
    <t>Population and household characteristics</t>
  </si>
  <si>
    <t>Labour force participation</t>
  </si>
  <si>
    <t>Employment</t>
  </si>
  <si>
    <t>LIST OF TABLES</t>
  </si>
  <si>
    <t>3 –  less than 6 months</t>
  </si>
  <si>
    <t>1 –  less than 2 years</t>
  </si>
  <si>
    <t>6 –  less than 12 months</t>
  </si>
  <si>
    <t>2 years or more</t>
  </si>
  <si>
    <t>16-19 yrs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</si>
  <si>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</si>
  <si>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</si>
  <si>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</si>
  <si>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</si>
  <si>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</si>
  <si>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</si>
  <si>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</si>
  <si>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20-24 yrs</t>
  </si>
  <si>
    <t>25-30 yrs</t>
  </si>
  <si>
    <t>Own-account worker</t>
  </si>
  <si>
    <t>Member of cooperative</t>
  </si>
  <si>
    <t>Contributing family worker</t>
  </si>
  <si>
    <t xml:space="preserve">Youth employment and unemployment </t>
  </si>
  <si>
    <t>Labour underutilisation</t>
  </si>
  <si>
    <t>Registering with or contacting public or private employment services</t>
  </si>
  <si>
    <t>Placing or answering newspaper or online job advertisements</t>
  </si>
  <si>
    <t>16-24 yrs</t>
  </si>
  <si>
    <t>25-34 yrs</t>
  </si>
  <si>
    <t>35-54 yrs</t>
  </si>
  <si>
    <t>55-64 yrs</t>
  </si>
  <si>
    <t>Total</t>
  </si>
  <si>
    <t>Male</t>
  </si>
  <si>
    <t>Female</t>
  </si>
  <si>
    <t>Urban</t>
  </si>
  <si>
    <t>Rural</t>
  </si>
  <si>
    <t>Lower secondary</t>
  </si>
  <si>
    <t>University</t>
  </si>
  <si>
    <t>65+ yrs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</si>
  <si>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</si>
  <si>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</si>
  <si>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</si>
  <si>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</si>
  <si>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</si>
  <si>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Managers</t>
  </si>
  <si>
    <t>Household size</t>
  </si>
  <si>
    <t>Total number households</t>
  </si>
  <si>
    <t>10+</t>
  </si>
  <si>
    <t xml:space="preserve"> </t>
  </si>
  <si>
    <t>Married</t>
  </si>
  <si>
    <t>Divorced/separeted</t>
  </si>
  <si>
    <t>Single</t>
  </si>
  <si>
    <t>Widow/widower</t>
  </si>
  <si>
    <t>Technicians and associate professionals</t>
  </si>
  <si>
    <t>Clerical support workers</t>
  </si>
  <si>
    <t>Young not in employment nor in education (16-30 yrs)</t>
  </si>
  <si>
    <t>age group</t>
  </si>
  <si>
    <t>Unemployed population 16+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</si>
  <si>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</si>
  <si>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</si>
  <si>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</si>
  <si>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</si>
  <si>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</si>
  <si>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</si>
  <si>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</si>
  <si>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</si>
  <si>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</si>
  <si>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</si>
  <si>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</si>
  <si>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</si>
  <si>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</si>
  <si>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</si>
  <si>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</si>
  <si>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</si>
  <si>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</si>
  <si>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</si>
  <si>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</si>
  <si>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</si>
  <si>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</si>
  <si>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</si>
  <si>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0 –  less than 3 months</t>
  </si>
  <si>
    <t>Unemployed population who looked for a job</t>
  </si>
  <si>
    <t>Less than 3 months</t>
  </si>
  <si>
    <t>Less than 6 months</t>
  </si>
  <si>
    <t>Less than 12 months</t>
  </si>
  <si>
    <t>1 year to less than 2 years</t>
  </si>
  <si>
    <t>2 years and above</t>
  </si>
  <si>
    <t>Median monthly earnings at main job</t>
  </si>
  <si>
    <t>Labour force participation rate(%)</t>
  </si>
  <si>
    <t>Employment-to-population ratio(%)</t>
  </si>
  <si>
    <t>Time related underemployment rate(%)</t>
  </si>
  <si>
    <t>LU1 - Unemployment rate(%)</t>
  </si>
  <si>
    <t>LU2 - Combined rate of unemployment and time-related underemployment(%)</t>
  </si>
  <si>
    <t>LU3 - Combined rate of unemployment and potential labour force(%)</t>
  </si>
  <si>
    <t>LU4 - Composite measure of labour underutilization(%)</t>
  </si>
  <si>
    <t>Youth unemployment rate (16-30 yrs)(%)</t>
  </si>
  <si>
    <t>Occupation group (ISCO High level)</t>
  </si>
  <si>
    <t>Head of household</t>
  </si>
  <si>
    <t>Participated in  subsistence agriculture</t>
  </si>
  <si>
    <t>Total Population 16 yrs and over</t>
  </si>
  <si>
    <t>Male Pop. 16+ yrs</t>
  </si>
  <si>
    <t>Female Pop. 16+ yrs</t>
  </si>
  <si>
    <t>Urban Pop. 16+ yrs</t>
  </si>
  <si>
    <t>Rural Pop. 16+ yrs</t>
  </si>
  <si>
    <t>Not participated</t>
  </si>
  <si>
    <t xml:space="preserve">Participated in </t>
  </si>
  <si>
    <t>Not participated in subsistence agriculture</t>
  </si>
  <si>
    <t xml:space="preserve">subsistence </t>
  </si>
  <si>
    <t>Age Group</t>
  </si>
  <si>
    <t>16-30 yrs</t>
  </si>
  <si>
    <t>Residence area</t>
  </si>
  <si>
    <t>Labour force highlights</t>
  </si>
  <si>
    <t>Services</t>
  </si>
  <si>
    <t>Skilled agricultural, forestry and fishery workers</t>
  </si>
  <si>
    <t>Participated in subsistence agriculture</t>
  </si>
  <si>
    <t>Labour force participation rate (%)</t>
  </si>
  <si>
    <t>Employment-population ratio (%)</t>
  </si>
  <si>
    <t>Unemployment rate (%)</t>
  </si>
  <si>
    <t>Plant and machine operators and assemblers</t>
  </si>
  <si>
    <t>Youth Unemployed (16-30 yrs)</t>
  </si>
  <si>
    <t>Youth Population (16-30yrs)</t>
  </si>
  <si>
    <t>Lower_secondary</t>
  </si>
  <si>
    <t>Upper_secondary</t>
  </si>
  <si>
    <t>Humanity and art</t>
  </si>
  <si>
    <t>Social Science busine</t>
  </si>
  <si>
    <t>Science</t>
  </si>
  <si>
    <t>Agriculture</t>
  </si>
  <si>
    <t>Health and welfare</t>
  </si>
  <si>
    <t>Field of Education</t>
  </si>
  <si>
    <t>Educational attainment</t>
  </si>
  <si>
    <t>Engineering, manufacturing</t>
  </si>
  <si>
    <t>Number of responses per  search method</t>
  </si>
  <si>
    <t>General education</t>
  </si>
  <si>
    <t>Residential area</t>
  </si>
  <si>
    <t>Marital status</t>
  </si>
  <si>
    <t>Residencial area</t>
  </si>
  <si>
    <t>Table B.1: Summary labour force indicators, February-22 (Q1)</t>
  </si>
  <si>
    <t>Table B.4: Population 16 years old and over by labour force status, sex, age group, and urban/rural area, February-22 (Q1)</t>
  </si>
  <si>
    <t>Table B.2: Population by sex, age group and urban/rural area, February-22 (Q1)</t>
  </si>
  <si>
    <t>Table B.3: Households by household size, sex of head of household and urban/rural area, February-22 (Q1)</t>
  </si>
  <si>
    <t>Table B.5: Population 16 years old and over by labour force status and level of educational attainment , February-22 (Q1)</t>
  </si>
  <si>
    <t>Table B.6: Population 16 years old and over by labour force status and marital status, February-22 (Q1)</t>
  </si>
  <si>
    <t>Table B.7:Employed population by sex, age group, and urban/rural area, February-22 (Q1)</t>
  </si>
  <si>
    <t>Table B.8: Employed population by sex, occupation group, and urban/rural area, February-22 (Q1)</t>
  </si>
  <si>
    <t>Table B.9: Employed population by sex, educational attainment, and urban/rural area, February-22 (Q1)</t>
  </si>
  <si>
    <t>Table B.10:Employed population by sex, branch of economic activity, and urban/rural area, February-22 (Q1)</t>
  </si>
  <si>
    <t>Table B.11: Educational attainement and field of Education by Labour market status, February-22 (Q1)</t>
  </si>
  <si>
    <t>Table B.12: Employed population by sex, status in employment, and urban/rural area, February-22 (Q1)</t>
  </si>
  <si>
    <t>Table B.13: Employed population by sex, hours usually worked per week at all jobs, and urban/rural area, February-22 (Q1)</t>
  </si>
  <si>
    <t>Table B.14: Youth  Population by sex, and residential area, February-22 (Q1)</t>
  </si>
  <si>
    <t>Table B.15: Youth Unemployed by sex, duration of seeking employment, and urban/rural area, February-22 (Q1)</t>
  </si>
  <si>
    <t>Table B.16:Youth not in employment and not currently in education or training by sex, age group, and urban/rural area, February-22 (Q1)</t>
  </si>
  <si>
    <t>Table B.17:Unemployed population by sex, broad age group and urban/rural area, February-22 (Q1)</t>
  </si>
  <si>
    <t>Table B.18: Unemployed population by sex, level of educational, and urban/rural area, February-22 (Q1)</t>
  </si>
  <si>
    <t>Table B.19A: Unemployed population(who looked for a job) by sex,method of seeking employment, and urban/rural area, February-22 (Q1)</t>
  </si>
  <si>
    <t>Table B.20: Unemployed population(who looked for a job) by sex, duration of seeking employment, and urban/rural area, February-22 (Q1)</t>
  </si>
  <si>
    <t>Table B.21: Time related under employment by age group sex and area of residence, February-22 (Q1)</t>
  </si>
  <si>
    <t>26,000</t>
  </si>
  <si>
    <t>20,800</t>
  </si>
  <si>
    <t>52,000</t>
  </si>
</sst>
</file>

<file path=xl/styles.xml><?xml version="1.0" encoding="utf-8"?>
<styleSheet xmlns="http://schemas.openxmlformats.org/spreadsheetml/2006/main">
  <numFmts count="57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###0"/>
    <numFmt numFmtId="180" formatCode="_(* #,##0_);_(* \(#,##0\);_(* &quot;-&quot;??_);_(@_)"/>
    <numFmt numFmtId="181" formatCode="###0.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#"/>
    <numFmt numFmtId="188" formatCode="###0.00"/>
    <numFmt numFmtId="189" formatCode="####.00"/>
    <numFmt numFmtId="190" formatCode="_(* #,##0.0_);_(* \(#,##0.0\);_(* &quot;-&quot;??_);_(@_)"/>
    <numFmt numFmtId="191" formatCode="###0.0%"/>
    <numFmt numFmtId="192" formatCode="####.0%"/>
    <numFmt numFmtId="193" formatCode="#,##0.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[$-409]dddd\,\ mmmm\ dd\,\ yyyy"/>
    <numFmt numFmtId="201" formatCode="[$-409]h:mm:ss\ am/pm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.00000000_);_(* \(#,##0.00000000\);_(* &quot;-&quot;??_);_(@_)"/>
    <numFmt numFmtId="208" formatCode="_(* #,##0.000000000_);_(* \(#,##0.000000000\);_(* &quot;-&quot;??_);_(@_)"/>
    <numFmt numFmtId="209" formatCode="0.000%"/>
    <numFmt numFmtId="210" formatCode="[$-409]dddd\,\ mmmm\ d\,\ yyyy"/>
    <numFmt numFmtId="211" formatCode="#,##0.000"/>
    <numFmt numFmtId="212" formatCode="#,##0.0_);\(#,##0.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color indexed="10"/>
      <name val="Cambria"/>
      <family val="1"/>
    </font>
    <font>
      <sz val="12"/>
      <color indexed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mbria"/>
      <family val="1"/>
    </font>
    <font>
      <sz val="12"/>
      <color rgb="FFFF0000"/>
      <name val="Arial Narrow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180" fontId="1" fillId="0" borderId="0" xfId="42" applyNumberFormat="1" applyFont="1" applyBorder="1" applyAlignment="1">
      <alignment horizontal="right" vertical="top"/>
    </xf>
    <xf numFmtId="0" fontId="32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9" fontId="0" fillId="0" borderId="0" xfId="0" applyNumberFormat="1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60" fillId="34" borderId="0" xfId="0" applyFont="1" applyFill="1" applyAlignment="1">
      <alignment/>
    </xf>
    <xf numFmtId="0" fontId="9" fillId="0" borderId="0" xfId="53" applyFont="1" applyBorder="1" applyAlignment="1">
      <alignment horizontal="center"/>
    </xf>
    <xf numFmtId="0" fontId="2" fillId="0" borderId="0" xfId="0" applyFont="1" applyAlignment="1">
      <alignment/>
    </xf>
    <xf numFmtId="0" fontId="7" fillId="35" borderId="0" xfId="58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8" fillId="0" borderId="0" xfId="58" applyFont="1" applyFill="1" applyBorder="1" applyAlignment="1">
      <alignment horizontal="left"/>
      <protection/>
    </xf>
    <xf numFmtId="0" fontId="10" fillId="35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34" fillId="0" borderId="10" xfId="58" applyFont="1" applyFill="1" applyBorder="1" applyAlignment="1">
      <alignment horizontal="left"/>
      <protection/>
    </xf>
    <xf numFmtId="0" fontId="7" fillId="35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7" fillId="35" borderId="0" xfId="58" applyFont="1" applyFill="1" applyBorder="1" applyAlignment="1">
      <alignment horizontal="center"/>
      <protection/>
    </xf>
    <xf numFmtId="179" fontId="6" fillId="0" borderId="0" xfId="59" applyNumberFormat="1" applyFont="1" applyBorder="1" applyAlignment="1">
      <alignment horizontal="right" vertical="top"/>
      <protection/>
    </xf>
    <xf numFmtId="3" fontId="6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36" borderId="0" xfId="0" applyFont="1" applyFill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79" fontId="0" fillId="0" borderId="0" xfId="0" applyNumberFormat="1" applyFont="1" applyAlignment="1">
      <alignment/>
    </xf>
    <xf numFmtId="180" fontId="12" fillId="0" borderId="0" xfId="42" applyNumberFormat="1" applyFont="1" applyBorder="1" applyAlignment="1">
      <alignment horizontal="right" vertical="top"/>
    </xf>
    <xf numFmtId="37" fontId="1" fillId="0" borderId="0" xfId="42" applyNumberFormat="1" applyFont="1" applyBorder="1" applyAlignment="1">
      <alignment horizontal="right" vertical="top"/>
    </xf>
    <xf numFmtId="180" fontId="0" fillId="33" borderId="0" xfId="42" applyNumberFormat="1" applyFont="1" applyFill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12" fillId="0" borderId="0" xfId="42" applyNumberFormat="1" applyFont="1" applyBorder="1" applyAlignment="1">
      <alignment horizontal="right" vertical="top"/>
    </xf>
    <xf numFmtId="180" fontId="0" fillId="0" borderId="0" xfId="0" applyNumberFormat="1" applyAlignment="1">
      <alignment/>
    </xf>
    <xf numFmtId="177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3" fontId="0" fillId="37" borderId="0" xfId="0" applyNumberFormat="1" applyFont="1" applyFill="1" applyAlignment="1">
      <alignment/>
    </xf>
    <xf numFmtId="180" fontId="6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79" fontId="6" fillId="0" borderId="0" xfId="60" applyNumberFormat="1" applyFont="1" applyFill="1" applyBorder="1" applyAlignment="1">
      <alignment horizontal="right" vertical="top"/>
      <protection/>
    </xf>
    <xf numFmtId="179" fontId="14" fillId="0" borderId="0" xfId="63" applyNumberFormat="1" applyFont="1" applyBorder="1" applyAlignment="1">
      <alignment horizontal="right" vertical="top"/>
      <protection/>
    </xf>
    <xf numFmtId="179" fontId="6" fillId="0" borderId="0" xfId="63" applyNumberFormat="1" applyFont="1" applyBorder="1" applyAlignment="1">
      <alignment horizontal="right" vertical="top"/>
      <protection/>
    </xf>
    <xf numFmtId="0" fontId="58" fillId="0" borderId="0" xfId="0" applyFont="1" applyAlignment="1">
      <alignment horizontal="right"/>
    </xf>
    <xf numFmtId="0" fontId="34" fillId="0" borderId="0" xfId="0" applyFont="1" applyAlignment="1">
      <alignment/>
    </xf>
    <xf numFmtId="0" fontId="62" fillId="21" borderId="0" xfId="0" applyFont="1" applyFill="1" applyBorder="1" applyAlignment="1">
      <alignment horizontal="center"/>
    </xf>
    <xf numFmtId="0" fontId="63" fillId="21" borderId="0" xfId="58" applyFont="1" applyFill="1" applyBorder="1" applyAlignment="1">
      <alignment horizontal="left" vertical="center"/>
      <protection/>
    </xf>
    <xf numFmtId="0" fontId="59" fillId="21" borderId="0" xfId="0" applyFont="1" applyFill="1" applyAlignment="1">
      <alignment/>
    </xf>
    <xf numFmtId="0" fontId="10" fillId="0" borderId="0" xfId="58" applyFont="1" applyFill="1" applyBorder="1" applyAlignment="1">
      <alignment horizontal="center"/>
      <protection/>
    </xf>
    <xf numFmtId="177" fontId="14" fillId="0" borderId="0" xfId="42" applyFont="1" applyBorder="1" applyAlignment="1">
      <alignment horizontal="right" vertical="top"/>
    </xf>
    <xf numFmtId="180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13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60" fillId="0" borderId="0" xfId="42" applyNumberFormat="1" applyFont="1" applyAlignment="1">
      <alignment/>
    </xf>
    <xf numFmtId="3" fontId="0" fillId="34" borderId="0" xfId="42" applyNumberFormat="1" applyFont="1" applyFill="1" applyBorder="1" applyAlignment="1">
      <alignment/>
    </xf>
    <xf numFmtId="3" fontId="1" fillId="34" borderId="0" xfId="42" applyNumberFormat="1" applyFont="1" applyFill="1" applyBorder="1" applyAlignment="1">
      <alignment horizontal="right" vertical="top"/>
    </xf>
    <xf numFmtId="37" fontId="37" fillId="0" borderId="0" xfId="42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center" wrapText="1"/>
    </xf>
    <xf numFmtId="180" fontId="0" fillId="33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180" fontId="0" fillId="0" borderId="11" xfId="42" applyNumberFormat="1" applyFont="1" applyBorder="1" applyAlignment="1">
      <alignment/>
    </xf>
    <xf numFmtId="180" fontId="1" fillId="0" borderId="11" xfId="42" applyNumberFormat="1" applyFont="1" applyBorder="1" applyAlignment="1">
      <alignment horizontal="right" vertical="top"/>
    </xf>
    <xf numFmtId="0" fontId="0" fillId="33" borderId="11" xfId="0" applyFill="1" applyBorder="1" applyAlignment="1">
      <alignment/>
    </xf>
    <xf numFmtId="182" fontId="0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182" fontId="0" fillId="33" borderId="11" xfId="0" applyNumberFormat="1" applyFill="1" applyBorder="1" applyAlignment="1">
      <alignment/>
    </xf>
    <xf numFmtId="182" fontId="0" fillId="0" borderId="11" xfId="68" applyNumberFormat="1" applyFont="1" applyBorder="1" applyAlignment="1">
      <alignment/>
    </xf>
    <xf numFmtId="0" fontId="0" fillId="0" borderId="11" xfId="0" applyFill="1" applyBorder="1" applyAlignment="1">
      <alignment/>
    </xf>
    <xf numFmtId="180" fontId="0" fillId="0" borderId="11" xfId="0" applyNumberFormat="1" applyFont="1" applyFill="1" applyBorder="1" applyAlignment="1">
      <alignment horizontal="right"/>
    </xf>
    <xf numFmtId="0" fontId="6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0" fontId="58" fillId="0" borderId="11" xfId="42" applyNumberFormat="1" applyFont="1" applyBorder="1" applyAlignment="1">
      <alignment/>
    </xf>
    <xf numFmtId="180" fontId="12" fillId="0" borderId="11" xfId="42" applyNumberFormat="1" applyFont="1" applyBorder="1" applyAlignment="1">
      <alignment horizontal="right" vertical="top"/>
    </xf>
    <xf numFmtId="180" fontId="0" fillId="0" borderId="11" xfId="42" applyNumberFormat="1" applyFont="1" applyBorder="1" applyAlignment="1" quotePrefix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58" fillId="0" borderId="11" xfId="0" applyFont="1" applyBorder="1" applyAlignment="1">
      <alignment wrapText="1"/>
    </xf>
    <xf numFmtId="180" fontId="12" fillId="0" borderId="11" xfId="42" applyNumberFormat="1" applyFont="1" applyBorder="1" applyAlignment="1">
      <alignment horizontal="right"/>
    </xf>
    <xf numFmtId="180" fontId="58" fillId="0" borderId="11" xfId="42" applyNumberFormat="1" applyFont="1" applyBorder="1" applyAlignment="1">
      <alignment/>
    </xf>
    <xf numFmtId="182" fontId="38" fillId="0" borderId="11" xfId="68" applyNumberFormat="1" applyFont="1" applyBorder="1" applyAlignment="1">
      <alignment/>
    </xf>
    <xf numFmtId="182" fontId="38" fillId="0" borderId="11" xfId="0" applyNumberFormat="1" applyFont="1" applyBorder="1" applyAlignment="1">
      <alignment/>
    </xf>
    <xf numFmtId="0" fontId="6" fillId="0" borderId="11" xfId="61" applyFont="1" applyBorder="1" applyAlignment="1">
      <alignment horizontal="left" vertical="top" wrapText="1"/>
      <protection/>
    </xf>
    <xf numFmtId="182" fontId="37" fillId="0" borderId="11" xfId="68" applyNumberFormat="1" applyFont="1" applyBorder="1" applyAlignment="1">
      <alignment/>
    </xf>
    <xf numFmtId="182" fontId="37" fillId="0" borderId="11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180" fontId="0" fillId="33" borderId="11" xfId="42" applyNumberFormat="1" applyFont="1" applyFill="1" applyBorder="1" applyAlignment="1">
      <alignment/>
    </xf>
    <xf numFmtId="182" fontId="37" fillId="34" borderId="11" xfId="68" applyNumberFormat="1" applyFont="1" applyFill="1" applyBorder="1" applyAlignment="1">
      <alignment/>
    </xf>
    <xf numFmtId="182" fontId="37" fillId="34" borderId="11" xfId="0" applyNumberFormat="1" applyFont="1" applyFill="1" applyBorder="1" applyAlignment="1">
      <alignment/>
    </xf>
    <xf numFmtId="0" fontId="58" fillId="0" borderId="11" xfId="0" applyFont="1" applyBorder="1" applyAlignment="1">
      <alignment/>
    </xf>
    <xf numFmtId="180" fontId="12" fillId="0" borderId="11" xfId="42" applyNumberFormat="1" applyFont="1" applyFill="1" applyBorder="1" applyAlignment="1">
      <alignment horizontal="right" vertical="top"/>
    </xf>
    <xf numFmtId="182" fontId="38" fillId="0" borderId="11" xfId="68" applyNumberFormat="1" applyFont="1" applyBorder="1" applyAlignment="1">
      <alignment/>
    </xf>
    <xf numFmtId="180" fontId="0" fillId="34" borderId="11" xfId="42" applyNumberFormat="1" applyFont="1" applyFill="1" applyBorder="1" applyAlignment="1">
      <alignment/>
    </xf>
    <xf numFmtId="180" fontId="12" fillId="38" borderId="11" xfId="42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center"/>
    </xf>
    <xf numFmtId="180" fontId="12" fillId="0" borderId="12" xfId="42" applyNumberFormat="1" applyFont="1" applyBorder="1" applyAlignment="1">
      <alignment horizontal="right" vertical="top"/>
    </xf>
    <xf numFmtId="0" fontId="0" fillId="0" borderId="11" xfId="0" applyFont="1" applyBorder="1" applyAlignment="1">
      <alignment wrapText="1"/>
    </xf>
    <xf numFmtId="180" fontId="12" fillId="0" borderId="11" xfId="42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82" fontId="37" fillId="0" borderId="11" xfId="0" applyNumberFormat="1" applyFont="1" applyBorder="1" applyAlignment="1">
      <alignment/>
    </xf>
    <xf numFmtId="0" fontId="0" fillId="0" borderId="11" xfId="0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" fontId="1" fillId="0" borderId="11" xfId="42" applyNumberFormat="1" applyFont="1" applyBorder="1" applyAlignment="1">
      <alignment horizontal="right" vertical="top"/>
    </xf>
    <xf numFmtId="180" fontId="0" fillId="36" borderId="15" xfId="42" applyNumberFormat="1" applyFont="1" applyFill="1" applyBorder="1" applyAlignment="1">
      <alignment horizontal="center"/>
    </xf>
    <xf numFmtId="180" fontId="0" fillId="36" borderId="10" xfId="42" applyNumberFormat="1" applyFont="1" applyFill="1" applyBorder="1" applyAlignment="1">
      <alignment horizontal="center"/>
    </xf>
    <xf numFmtId="180" fontId="0" fillId="36" borderId="16" xfId="42" applyNumberFormat="1" applyFont="1" applyFill="1" applyBorder="1" applyAlignment="1">
      <alignment horizontal="center"/>
    </xf>
    <xf numFmtId="0" fontId="6" fillId="0" borderId="11" xfId="62" applyFont="1" applyBorder="1" applyAlignment="1">
      <alignment horizontal="left" vertical="top" wrapText="1"/>
      <protection/>
    </xf>
    <xf numFmtId="3" fontId="0" fillId="0" borderId="11" xfId="42" applyNumberFormat="1" applyFont="1" applyBorder="1" applyAlignment="1">
      <alignment wrapText="1"/>
    </xf>
    <xf numFmtId="3" fontId="12" fillId="0" borderId="11" xfId="42" applyNumberFormat="1" applyFont="1" applyBorder="1" applyAlignment="1">
      <alignment horizontal="right" vertical="top"/>
    </xf>
    <xf numFmtId="3" fontId="1" fillId="0" borderId="11" xfId="42" applyNumberFormat="1" applyFont="1" applyBorder="1" applyAlignment="1">
      <alignment horizontal="right" vertical="top"/>
    </xf>
    <xf numFmtId="3" fontId="0" fillId="0" borderId="11" xfId="42" applyNumberFormat="1" applyFont="1" applyBorder="1" applyAlignment="1">
      <alignment vertical="top" wrapText="1"/>
    </xf>
    <xf numFmtId="3" fontId="0" fillId="0" borderId="11" xfId="42" applyNumberFormat="1" applyFont="1" applyBorder="1" applyAlignment="1">
      <alignment horizontal="left" vertical="top" wrapText="1"/>
    </xf>
    <xf numFmtId="3" fontId="0" fillId="36" borderId="13" xfId="42" applyNumberFormat="1" applyFont="1" applyFill="1" applyBorder="1" applyAlignment="1">
      <alignment horizontal="center"/>
    </xf>
    <xf numFmtId="3" fontId="0" fillId="36" borderId="14" xfId="42" applyNumberFormat="1" applyFont="1" applyFill="1" applyBorder="1" applyAlignment="1">
      <alignment horizontal="center"/>
    </xf>
    <xf numFmtId="3" fontId="0" fillId="36" borderId="12" xfId="42" applyNumberFormat="1" applyFont="1" applyFill="1" applyBorder="1" applyAlignment="1">
      <alignment horizontal="center"/>
    </xf>
    <xf numFmtId="182" fontId="58" fillId="0" borderId="11" xfId="0" applyNumberFormat="1" applyFont="1" applyBorder="1" applyAlignment="1">
      <alignment/>
    </xf>
    <xf numFmtId="1" fontId="58" fillId="0" borderId="11" xfId="0" applyNumberFormat="1" applyFont="1" applyBorder="1" applyAlignment="1">
      <alignment/>
    </xf>
    <xf numFmtId="18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58" fillId="0" borderId="11" xfId="0" applyFont="1" applyFill="1" applyBorder="1" applyAlignment="1">
      <alignment/>
    </xf>
    <xf numFmtId="182" fontId="58" fillId="0" borderId="11" xfId="0" applyNumberFormat="1" applyFont="1" applyFill="1" applyBorder="1" applyAlignment="1">
      <alignment/>
    </xf>
    <xf numFmtId="1" fontId="58" fillId="0" borderId="11" xfId="0" applyNumberFormat="1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1" fillId="0" borderId="11" xfId="59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/>
    </xf>
    <xf numFmtId="0" fontId="37" fillId="0" borderId="11" xfId="0" applyFont="1" applyBorder="1" applyAlignment="1">
      <alignment/>
    </xf>
    <xf numFmtId="0" fontId="0" fillId="34" borderId="17" xfId="0" applyFont="1" applyFill="1" applyBorder="1" applyAlignment="1" quotePrefix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" fillId="0" borderId="11" xfId="64" applyFont="1" applyBorder="1" applyAlignment="1">
      <alignment horizontal="left" vertical="top" wrapText="1"/>
      <protection/>
    </xf>
    <xf numFmtId="0" fontId="12" fillId="0" borderId="11" xfId="0" applyFont="1" applyBorder="1" applyAlignment="1">
      <alignment/>
    </xf>
    <xf numFmtId="0" fontId="1" fillId="0" borderId="11" xfId="65" applyFont="1" applyBorder="1" applyAlignment="1">
      <alignment horizontal="left" vertical="top" wrapText="1"/>
      <protection/>
    </xf>
    <xf numFmtId="0" fontId="38" fillId="0" borderId="11" xfId="0" applyFont="1" applyBorder="1" applyAlignment="1">
      <alignment/>
    </xf>
    <xf numFmtId="0" fontId="0" fillId="34" borderId="11" xfId="0" applyFill="1" applyBorder="1" applyAlignment="1">
      <alignment/>
    </xf>
    <xf numFmtId="0" fontId="64" fillId="0" borderId="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60" fillId="33" borderId="13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180" fontId="0" fillId="36" borderId="11" xfId="42" applyNumberFormat="1" applyFont="1" applyFill="1" applyBorder="1" applyAlignment="1">
      <alignment horizontal="center" vertical="center"/>
    </xf>
    <xf numFmtId="180" fontId="0" fillId="36" borderId="11" xfId="42" applyNumberFormat="1" applyFont="1" applyFill="1" applyBorder="1" applyAlignment="1">
      <alignment horizontal="center"/>
    </xf>
    <xf numFmtId="180" fontId="0" fillId="36" borderId="17" xfId="42" applyNumberFormat="1" applyFont="1" applyFill="1" applyBorder="1" applyAlignment="1">
      <alignment horizontal="center"/>
    </xf>
    <xf numFmtId="180" fontId="0" fillId="36" borderId="19" xfId="42" applyNumberFormat="1" applyFont="1" applyFill="1" applyBorder="1" applyAlignment="1">
      <alignment horizontal="center"/>
    </xf>
    <xf numFmtId="3" fontId="60" fillId="36" borderId="11" xfId="42" applyNumberFormat="1" applyFont="1" applyFill="1" applyBorder="1" applyAlignment="1">
      <alignment horizontal="center"/>
    </xf>
    <xf numFmtId="3" fontId="0" fillId="36" borderId="11" xfId="42" applyNumberFormat="1" applyFont="1" applyFill="1" applyBorder="1" applyAlignment="1">
      <alignment horizontal="center" vertical="center"/>
    </xf>
    <xf numFmtId="3" fontId="0" fillId="36" borderId="17" xfId="42" applyNumberFormat="1" applyFont="1" applyFill="1" applyBorder="1" applyAlignment="1">
      <alignment horizontal="center"/>
    </xf>
    <xf numFmtId="3" fontId="0" fillId="36" borderId="19" xfId="42" applyNumberFormat="1" applyFont="1" applyFill="1" applyBorder="1" applyAlignment="1">
      <alignment horizontal="center"/>
    </xf>
    <xf numFmtId="0" fontId="0" fillId="39" borderId="11" xfId="0" applyFill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 vertical="center"/>
    </xf>
    <xf numFmtId="0" fontId="1" fillId="0" borderId="11" xfId="59" applyFont="1" applyBorder="1" applyAlignment="1">
      <alignment horizontal="left" vertical="top" wrapText="1"/>
      <protection/>
    </xf>
    <xf numFmtId="0" fontId="42" fillId="36" borderId="11" xfId="58" applyFont="1" applyFill="1" applyBorder="1" applyAlignment="1">
      <alignment horizontal="center"/>
      <protection/>
    </xf>
    <xf numFmtId="0" fontId="33" fillId="36" borderId="11" xfId="59" applyFont="1" applyFill="1" applyBorder="1" applyAlignment="1">
      <alignment horizontal="center" vertical="center" wrapText="1"/>
      <protection/>
    </xf>
    <xf numFmtId="0" fontId="1" fillId="0" borderId="17" xfId="59" applyFont="1" applyFill="1" applyBorder="1" applyAlignment="1">
      <alignment horizontal="left" vertical="top" wrapText="1"/>
      <protection/>
    </xf>
    <xf numFmtId="0" fontId="1" fillId="0" borderId="19" xfId="59" applyFont="1" applyFill="1" applyBorder="1" applyAlignment="1">
      <alignment horizontal="left" vertical="top" wrapText="1"/>
      <protection/>
    </xf>
    <xf numFmtId="0" fontId="15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Table 1" xfId="59"/>
    <cellStyle name="Normal_Table 1_1 2" xfId="60"/>
    <cellStyle name="Normal_Table 12" xfId="61"/>
    <cellStyle name="Normal_Table 17-18" xfId="62"/>
    <cellStyle name="Normal_Table 2-3 2" xfId="63"/>
    <cellStyle name="Normal_Table 35-36" xfId="64"/>
    <cellStyle name="Normal_Table 37-38_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fs_Feb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fs_Feb_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view="pageBreakPreview" zoomScaleSheetLayoutView="100" zoomScalePageLayoutView="0" workbookViewId="0" topLeftCell="A16">
      <selection activeCell="B22" sqref="B22"/>
    </sheetView>
  </sheetViews>
  <sheetFormatPr defaultColWidth="9.140625" defaultRowHeight="15"/>
  <cols>
    <col min="1" max="1" width="6.00390625" style="0" customWidth="1"/>
    <col min="2" max="2" width="134.7109375" style="0" customWidth="1"/>
    <col min="3" max="3" width="0.2890625" style="0" customWidth="1"/>
  </cols>
  <sheetData>
    <row r="1" spans="1:2" ht="23.25">
      <c r="A1" s="164" t="s">
        <v>70</v>
      </c>
      <c r="B1" s="164"/>
    </row>
    <row r="2" spans="1:2" ht="15.75">
      <c r="A2" s="28"/>
      <c r="B2" s="16" t="s">
        <v>176</v>
      </c>
    </row>
    <row r="3" spans="1:2" ht="15.75">
      <c r="A3" s="17">
        <v>1</v>
      </c>
      <c r="B3" s="18" t="str">
        <f>'Table 1'!A1</f>
        <v>Table B.1: Summary labour force indicators, February-22 (Q1)</v>
      </c>
    </row>
    <row r="4" spans="1:2" ht="15.75">
      <c r="A4" s="19"/>
      <c r="B4" s="16" t="s">
        <v>67</v>
      </c>
    </row>
    <row r="5" spans="1:2" ht="15.75">
      <c r="A5" s="17">
        <v>2</v>
      </c>
      <c r="B5" s="18" t="str">
        <f>'Table 2-3'!A1</f>
        <v>Table B.2: Population by sex, age group and urban/rural area, February-22 (Q1)</v>
      </c>
    </row>
    <row r="6" spans="1:2" ht="15.75">
      <c r="A6" s="17">
        <f>1+A5</f>
        <v>3</v>
      </c>
      <c r="B6" s="18" t="str">
        <f>'Table 2-3'!A23</f>
        <v>Table B.3: Households by household size, sex of head of household and urban/rural area, February-22 (Q1)</v>
      </c>
    </row>
    <row r="7" spans="1:2" ht="15.75">
      <c r="A7" s="19"/>
      <c r="B7" s="16" t="s">
        <v>3</v>
      </c>
    </row>
    <row r="8" spans="1:2" s="54" customFormat="1" ht="15.75">
      <c r="A8" s="17">
        <v>4</v>
      </c>
      <c r="B8" s="18" t="s">
        <v>202</v>
      </c>
    </row>
    <row r="9" spans="1:2" ht="15.75">
      <c r="A9" s="17">
        <v>5</v>
      </c>
      <c r="B9" s="18" t="str">
        <f>'Table 5'!A2</f>
        <v>Table B.5: Population 16 years old and over by labour force status and level of educational attainment , February-22 (Q1)</v>
      </c>
    </row>
    <row r="10" spans="1:2" ht="15.75">
      <c r="A10" s="19"/>
      <c r="B10" s="16" t="s">
        <v>68</v>
      </c>
    </row>
    <row r="11" spans="1:2" ht="15.75">
      <c r="A11" s="14">
        <v>6</v>
      </c>
      <c r="B11" s="20" t="str">
        <f>'Table 6'!A1</f>
        <v>Table B.6: Population 16 years old and over by labour force status and marital status, February-22 (Q1)</v>
      </c>
    </row>
    <row r="12" spans="1:2" ht="15.75">
      <c r="A12" s="19"/>
      <c r="B12" s="16" t="s">
        <v>69</v>
      </c>
    </row>
    <row r="13" spans="1:2" ht="15.75">
      <c r="A13" s="17">
        <f>1+A11</f>
        <v>7</v>
      </c>
      <c r="B13" s="20" t="str">
        <f>'Table 7-8 '!A1</f>
        <v>Table B.7:Employed population by sex, age group, and urban/rural area, February-22 (Q1)</v>
      </c>
    </row>
    <row r="14" spans="1:2" ht="15.75">
      <c r="A14" s="17">
        <f>1+A13</f>
        <v>8</v>
      </c>
      <c r="B14" s="20" t="str">
        <f>'Table 7-8 '!A20</f>
        <v>Table B.8: Employed population by sex, occupation group, and urban/rural area, February-22 (Q1)</v>
      </c>
    </row>
    <row r="15" spans="1:2" ht="15.75">
      <c r="A15" s="17">
        <v>9</v>
      </c>
      <c r="B15" s="20" t="str">
        <f>'Table 9'!A2</f>
        <v>Table B.9: Employed population by sex, educational attainment, and urban/rural area, February-22 (Q1)</v>
      </c>
    </row>
    <row r="16" spans="1:2" ht="15.75">
      <c r="A16" s="17">
        <f>1+A15</f>
        <v>10</v>
      </c>
      <c r="B16" s="20" t="str">
        <f>Table10!A1</f>
        <v>Table B.10:Employed population by sex, branch of economic activity, and urban/rural area, February-22 (Q1)</v>
      </c>
    </row>
    <row r="17" spans="1:2" ht="15.75">
      <c r="A17" s="17">
        <v>11</v>
      </c>
      <c r="B17" s="20" t="str">
        <f>'Table 11'!A1</f>
        <v>Table B.11: Educational attainement and field of Education by Labour market status, February-22 (Q1)</v>
      </c>
    </row>
    <row r="18" spans="1:2" ht="15.75">
      <c r="A18" s="17">
        <v>12</v>
      </c>
      <c r="B18" s="20" t="str">
        <f>'Table 12-13'!A1</f>
        <v>Table B.12: Employed population by sex, status in employment, and urban/rural area, February-22 (Q1)</v>
      </c>
    </row>
    <row r="19" spans="1:2" ht="15.75">
      <c r="A19" s="17">
        <v>13</v>
      </c>
      <c r="B19" s="20" t="str">
        <f>'Table 12-13'!A12</f>
        <v>Table B.13: Employed population by sex, hours usually worked per week at all jobs, and urban/rural area, February-22 (Q1)</v>
      </c>
    </row>
    <row r="20" spans="1:2" ht="15.75">
      <c r="A20" s="19"/>
      <c r="B20" s="16" t="s">
        <v>88</v>
      </c>
    </row>
    <row r="21" spans="1:2" s="54" customFormat="1" ht="15.75">
      <c r="A21" s="65">
        <v>14</v>
      </c>
      <c r="B21" s="20" t="str">
        <f>'Table 14'!A1</f>
        <v>Table B.14: Youth  Population by sex, and residential area, February-22 (Q1)</v>
      </c>
    </row>
    <row r="22" spans="1:2" ht="15.75">
      <c r="A22" s="65">
        <v>15</v>
      </c>
      <c r="B22" s="20" t="str">
        <f>Table15!A1</f>
        <v>Table B.15: Youth Unemployed by sex, duration of seeking employment, and urban/rural area, February-22 (Q1)</v>
      </c>
    </row>
    <row r="23" spans="1:2" ht="15.75">
      <c r="A23" s="65">
        <v>16</v>
      </c>
      <c r="B23" s="20" t="str">
        <f>'Table 16 '!A1</f>
        <v>Table B.16:Youth not in employment and not currently in education or training by sex, age group, and urban/rural area, February-22 (Q1)</v>
      </c>
    </row>
    <row r="24" spans="1:2" ht="15.75">
      <c r="A24" s="19"/>
      <c r="B24" s="26" t="s">
        <v>89</v>
      </c>
    </row>
    <row r="25" spans="1:2" s="54" customFormat="1" ht="15.75">
      <c r="A25" s="65">
        <f>1+A23</f>
        <v>17</v>
      </c>
      <c r="B25" s="20" t="str">
        <f>'Table17-18'!A1</f>
        <v>Table B.17:Unemployed population by sex, broad age group and urban/rural area, February-22 (Q1)</v>
      </c>
    </row>
    <row r="26" spans="1:2" s="54" customFormat="1" ht="15.75">
      <c r="A26" s="65">
        <f>1+A25</f>
        <v>18</v>
      </c>
      <c r="B26" s="20" t="str">
        <f>'Table17-18'!A12</f>
        <v>Table B.18: Unemployed population by sex, level of educational, and urban/rural area, February-22 (Q1)</v>
      </c>
    </row>
    <row r="27" spans="1:2" ht="15.75">
      <c r="A27" s="17">
        <f>1+A26</f>
        <v>19</v>
      </c>
      <c r="B27" s="20" t="str">
        <f>'Table 19-20'!A1</f>
        <v>Table B.19A: Unemployed population(who looked for a job) by sex,method of seeking employment, and urban/rural area, February-22 (Q1)</v>
      </c>
    </row>
    <row r="28" spans="1:2" ht="15.75">
      <c r="A28" s="17">
        <f>1+A27</f>
        <v>20</v>
      </c>
      <c r="B28" s="20" t="str">
        <f>'Table 19-20'!A15</f>
        <v>Table B.20: Unemployed population(who looked for a job) by sex, duration of seeking employment, and urban/rural area, February-22 (Q1)</v>
      </c>
    </row>
    <row r="29" spans="1:2" ht="15.75">
      <c r="A29" s="17">
        <f>1+A28</f>
        <v>21</v>
      </c>
      <c r="B29" s="20" t="str">
        <f>'Table 21'!A1</f>
        <v>Table B.21: Time related under employment by age group sex and area of residence, February-22 (Q1)</v>
      </c>
    </row>
    <row r="30" spans="1:2" s="64" customFormat="1" ht="15.75">
      <c r="A30" s="62"/>
      <c r="B30" s="63"/>
    </row>
    <row r="35" ht="14.25">
      <c r="B35" s="27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7">
      <selection activeCell="C7" sqref="C7"/>
    </sheetView>
  </sheetViews>
  <sheetFormatPr defaultColWidth="11.421875" defaultRowHeight="15"/>
  <cols>
    <col min="1" max="1" width="44.8515625" style="68" customWidth="1"/>
    <col min="2" max="2" width="11.7109375" style="36" customWidth="1"/>
    <col min="3" max="3" width="12.7109375" style="36" customWidth="1"/>
    <col min="4" max="6" width="11.7109375" style="36" customWidth="1"/>
    <col min="7" max="16384" width="11.421875" style="36" customWidth="1"/>
  </cols>
  <sheetData>
    <row r="1" spans="1:5" ht="21" customHeight="1">
      <c r="A1" s="200" t="s">
        <v>211</v>
      </c>
      <c r="B1" s="200"/>
      <c r="C1" s="200"/>
      <c r="D1" s="200"/>
      <c r="E1" s="200"/>
    </row>
    <row r="2" spans="1:6" ht="14.25">
      <c r="A2" s="54"/>
      <c r="B2" s="54"/>
      <c r="C2" s="54"/>
      <c r="D2" s="54"/>
      <c r="E2" s="54"/>
      <c r="F2" s="75"/>
    </row>
    <row r="3" spans="1:6" s="5" customFormat="1" ht="15" customHeight="1">
      <c r="A3" s="201" t="s">
        <v>194</v>
      </c>
      <c r="B3" s="184" t="s">
        <v>12</v>
      </c>
      <c r="C3" s="184" t="s">
        <v>13</v>
      </c>
      <c r="D3" s="184" t="s">
        <v>14</v>
      </c>
      <c r="E3" s="184" t="s">
        <v>9</v>
      </c>
      <c r="F3" s="47"/>
    </row>
    <row r="4" spans="1:6" ht="10.5" customHeight="1">
      <c r="A4" s="201"/>
      <c r="B4" s="184"/>
      <c r="C4" s="184"/>
      <c r="D4" s="184"/>
      <c r="E4" s="184"/>
      <c r="F4" s="45"/>
    </row>
    <row r="5" spans="1:6" ht="14.25">
      <c r="A5" s="107" t="s">
        <v>9</v>
      </c>
      <c r="B5" s="141">
        <v>45.54014653703531</v>
      </c>
      <c r="C5" s="141">
        <v>8.988256841813797</v>
      </c>
      <c r="D5" s="142">
        <v>45.471596621150894</v>
      </c>
      <c r="E5" s="142">
        <v>100</v>
      </c>
      <c r="F5" s="43"/>
    </row>
    <row r="6" spans="1:6" ht="14.25">
      <c r="A6" s="92" t="s">
        <v>61</v>
      </c>
      <c r="B6" s="143">
        <v>47.07745599625552</v>
      </c>
      <c r="C6" s="143">
        <v>7.289465639623358</v>
      </c>
      <c r="D6" s="143">
        <v>45.63310635810577</v>
      </c>
      <c r="E6" s="144">
        <v>100</v>
      </c>
      <c r="F6" s="43"/>
    </row>
    <row r="7" spans="1:6" ht="14.25">
      <c r="A7" s="92" t="s">
        <v>56</v>
      </c>
      <c r="B7" s="143">
        <v>44.684435222091416</v>
      </c>
      <c r="C7" s="143">
        <v>7.9000554660878635</v>
      </c>
      <c r="D7" s="143">
        <v>47.41550931182072</v>
      </c>
      <c r="E7" s="144">
        <v>100</v>
      </c>
      <c r="F7" s="43"/>
    </row>
    <row r="8" spans="1:6" ht="14.25">
      <c r="A8" s="92" t="s">
        <v>186</v>
      </c>
      <c r="B8" s="143">
        <v>29.780659927522414</v>
      </c>
      <c r="C8" s="143">
        <v>7.532492302662053</v>
      </c>
      <c r="D8" s="143">
        <v>62.68698400588539</v>
      </c>
      <c r="E8" s="144">
        <v>100</v>
      </c>
      <c r="F8" s="43"/>
    </row>
    <row r="9" spans="1:6" ht="14.25">
      <c r="A9" s="92" t="s">
        <v>187</v>
      </c>
      <c r="B9" s="143">
        <v>45.263258988925905</v>
      </c>
      <c r="C9" s="143">
        <v>21.28619026159677</v>
      </c>
      <c r="D9" s="143">
        <v>33.45055074947732</v>
      </c>
      <c r="E9" s="144">
        <v>100</v>
      </c>
      <c r="F9" s="43"/>
    </row>
    <row r="10" spans="1:6" ht="14.25">
      <c r="A10" s="92" t="s">
        <v>102</v>
      </c>
      <c r="B10" s="143">
        <v>72.53318203261465</v>
      </c>
      <c r="C10" s="143">
        <v>14.143642182300367</v>
      </c>
      <c r="D10" s="143">
        <v>13.32317578508498</v>
      </c>
      <c r="E10" s="144">
        <v>100</v>
      </c>
      <c r="F10" s="43"/>
    </row>
    <row r="11" spans="1:6" ht="4.5" customHeight="1">
      <c r="A11" s="92"/>
      <c r="B11" s="143"/>
      <c r="C11" s="143"/>
      <c r="D11" s="143"/>
      <c r="E11" s="92"/>
      <c r="F11" s="43"/>
    </row>
    <row r="12" spans="1:6" ht="15" customHeight="1">
      <c r="A12" s="199" t="s">
        <v>193</v>
      </c>
      <c r="B12" s="184" t="s">
        <v>12</v>
      </c>
      <c r="C12" s="184" t="s">
        <v>13</v>
      </c>
      <c r="D12" s="184" t="s">
        <v>14</v>
      </c>
      <c r="E12" s="184" t="s">
        <v>9</v>
      </c>
      <c r="F12" s="43"/>
    </row>
    <row r="13" spans="1:6" ht="15" customHeight="1">
      <c r="A13" s="199"/>
      <c r="B13" s="184"/>
      <c r="C13" s="184"/>
      <c r="D13" s="184"/>
      <c r="E13" s="184"/>
      <c r="F13" s="43"/>
    </row>
    <row r="14" spans="1:6" ht="14.25">
      <c r="A14" s="145" t="s">
        <v>9</v>
      </c>
      <c r="B14" s="146">
        <v>46.75812760687219</v>
      </c>
      <c r="C14" s="146">
        <v>9.557864655947027</v>
      </c>
      <c r="D14" s="146">
        <v>43.68399329567566</v>
      </c>
      <c r="E14" s="147">
        <v>100</v>
      </c>
      <c r="F14" s="43"/>
    </row>
    <row r="15" spans="1:6" ht="14.25">
      <c r="A15" s="92" t="s">
        <v>197</v>
      </c>
      <c r="B15" s="148">
        <v>47.728044294081116</v>
      </c>
      <c r="C15" s="148">
        <v>8.23866663421415</v>
      </c>
      <c r="D15" s="148">
        <v>44.03328907170474</v>
      </c>
      <c r="E15" s="149">
        <v>100</v>
      </c>
      <c r="F15" s="43"/>
    </row>
    <row r="16" spans="1:6" ht="14.25">
      <c r="A16" s="92" t="s">
        <v>3</v>
      </c>
      <c r="B16" s="149">
        <v>51.94066473343742</v>
      </c>
      <c r="C16" s="148">
        <v>7.83117172811574</v>
      </c>
      <c r="D16" s="149">
        <v>40.22816353844683</v>
      </c>
      <c r="E16" s="149">
        <v>100</v>
      </c>
      <c r="F16" s="43"/>
    </row>
    <row r="17" spans="1:6" ht="14.25">
      <c r="A17" s="92" t="s">
        <v>188</v>
      </c>
      <c r="B17" s="148">
        <v>46.20760152402193</v>
      </c>
      <c r="C17" s="148">
        <v>12.662391971006413</v>
      </c>
      <c r="D17" s="148">
        <v>41.130006504971654</v>
      </c>
      <c r="E17" s="149">
        <v>100</v>
      </c>
      <c r="F17" s="43"/>
    </row>
    <row r="18" spans="1:6" ht="14.25">
      <c r="A18" s="92" t="s">
        <v>189</v>
      </c>
      <c r="B18" s="148">
        <v>58.3734757178877</v>
      </c>
      <c r="C18" s="148">
        <v>17.341832556279947</v>
      </c>
      <c r="D18" s="148">
        <v>24.28469172583235</v>
      </c>
      <c r="E18" s="149">
        <v>100</v>
      </c>
      <c r="F18" s="43"/>
    </row>
    <row r="19" spans="1:6" ht="14.25">
      <c r="A19" s="92" t="s">
        <v>190</v>
      </c>
      <c r="B19" s="148">
        <v>28.700295673888377</v>
      </c>
      <c r="C19" s="148">
        <v>16.15652414398952</v>
      </c>
      <c r="D19" s="148">
        <v>55.14338353417738</v>
      </c>
      <c r="E19" s="149">
        <v>100</v>
      </c>
      <c r="F19" s="43"/>
    </row>
    <row r="20" spans="1:6" ht="14.25">
      <c r="A20" s="92" t="s">
        <v>195</v>
      </c>
      <c r="B20" s="148">
        <v>39.601633749230686</v>
      </c>
      <c r="C20" s="148">
        <v>14.85816594863761</v>
      </c>
      <c r="D20" s="148">
        <v>45.53964079897052</v>
      </c>
      <c r="E20" s="149">
        <v>100</v>
      </c>
      <c r="F20" s="43"/>
    </row>
    <row r="21" spans="1:6" ht="14.25">
      <c r="A21" s="92" t="s">
        <v>191</v>
      </c>
      <c r="B21" s="148">
        <v>54.04776387823649</v>
      </c>
      <c r="C21" s="148">
        <v>15.442596069926742</v>
      </c>
      <c r="D21" s="148">
        <v>30.50964005183677</v>
      </c>
      <c r="E21" s="149">
        <v>100</v>
      </c>
      <c r="F21" s="74"/>
    </row>
    <row r="22" spans="1:6" ht="14.25">
      <c r="A22" s="92" t="s">
        <v>192</v>
      </c>
      <c r="B22" s="148">
        <v>61.04622247675312</v>
      </c>
      <c r="C22" s="148">
        <v>4.344942956610854</v>
      </c>
      <c r="D22" s="148">
        <v>34.60883456663602</v>
      </c>
      <c r="E22" s="149">
        <v>100</v>
      </c>
      <c r="F22" s="46"/>
    </row>
    <row r="23" spans="1:6" ht="14.25">
      <c r="A23" s="92" t="s">
        <v>177</v>
      </c>
      <c r="B23" s="148">
        <v>36.12616066814476</v>
      </c>
      <c r="C23" s="148">
        <v>21.502992315001585</v>
      </c>
      <c r="D23" s="148">
        <v>42.37084701685365</v>
      </c>
      <c r="E23" s="149">
        <v>100</v>
      </c>
      <c r="F23" s="47"/>
    </row>
    <row r="27" spans="2:6" ht="14.25">
      <c r="B27" s="39"/>
      <c r="C27" s="39"/>
      <c r="D27" s="39"/>
      <c r="E27" s="39"/>
      <c r="F27" s="39"/>
    </row>
    <row r="29" spans="2:6" ht="14.25">
      <c r="B29" s="39"/>
      <c r="C29" s="39"/>
      <c r="D29" s="39"/>
      <c r="E29" s="39"/>
      <c r="F29" s="39"/>
    </row>
    <row r="30" spans="2:6" ht="14.25">
      <c r="B30" s="39"/>
      <c r="C30" s="39"/>
      <c r="D30" s="39"/>
      <c r="E30" s="39"/>
      <c r="F30" s="39"/>
    </row>
    <row r="31" spans="2:6" ht="14.25">
      <c r="B31" s="39"/>
      <c r="C31" s="39"/>
      <c r="D31" s="39"/>
      <c r="E31" s="39"/>
      <c r="F31" s="39"/>
    </row>
    <row r="32" spans="3:6" ht="14.25">
      <c r="C32" s="39"/>
      <c r="D32" s="39"/>
      <c r="E32" s="39"/>
      <c r="F32" s="39"/>
    </row>
    <row r="33" spans="2:6" ht="14.25">
      <c r="B33" s="39"/>
      <c r="C33" s="39"/>
      <c r="D33" s="39"/>
      <c r="E33" s="39"/>
      <c r="F33" s="39"/>
    </row>
    <row r="34" spans="2:6" ht="14.25">
      <c r="B34" s="39"/>
      <c r="C34" s="39"/>
      <c r="D34" s="39"/>
      <c r="E34" s="39"/>
      <c r="F34" s="39"/>
    </row>
    <row r="35" spans="2:6" ht="14.25">
      <c r="B35" s="39"/>
      <c r="C35" s="39"/>
      <c r="D35" s="39"/>
      <c r="E35" s="39"/>
      <c r="F35" s="39"/>
    </row>
    <row r="36" spans="2:6" ht="14.25">
      <c r="B36" s="39"/>
      <c r="C36" s="39"/>
      <c r="D36" s="39"/>
      <c r="E36" s="39"/>
      <c r="F36" s="39"/>
    </row>
    <row r="37" spans="2:6" ht="14.25">
      <c r="B37" s="39"/>
      <c r="C37" s="39"/>
      <c r="D37" s="39"/>
      <c r="E37" s="39"/>
      <c r="F37" s="39"/>
    </row>
    <row r="38" spans="2:6" ht="14.25">
      <c r="B38" s="39"/>
      <c r="C38" s="39"/>
      <c r="D38" s="39"/>
      <c r="E38" s="39"/>
      <c r="F38" s="39"/>
    </row>
    <row r="39" spans="2:6" ht="14.25">
      <c r="B39" s="39"/>
      <c r="C39" s="39"/>
      <c r="D39" s="39"/>
      <c r="E39" s="39"/>
      <c r="F39" s="39"/>
    </row>
    <row r="40" spans="2:6" ht="14.25">
      <c r="B40" s="39"/>
      <c r="C40" s="39"/>
      <c r="D40" s="39"/>
      <c r="E40" s="39"/>
      <c r="F40" s="39"/>
    </row>
    <row r="41" spans="2:6" ht="14.25">
      <c r="B41" s="39"/>
      <c r="C41" s="39"/>
      <c r="D41" s="39"/>
      <c r="E41" s="39"/>
      <c r="F41" s="39"/>
    </row>
    <row r="42" spans="2:6" ht="14.25">
      <c r="B42" s="39"/>
      <c r="C42" s="39"/>
      <c r="D42" s="39"/>
      <c r="F42" s="39"/>
    </row>
    <row r="43" spans="2:6" ht="14.25">
      <c r="B43" s="39"/>
      <c r="C43" s="39"/>
      <c r="E43" s="39"/>
      <c r="F43" s="39"/>
    </row>
    <row r="44" spans="2:6" ht="14.25">
      <c r="B44" s="39"/>
      <c r="C44" s="39"/>
      <c r="D44" s="39"/>
      <c r="E44" s="39"/>
      <c r="F44" s="39"/>
    </row>
    <row r="45" spans="2:6" ht="14.25">
      <c r="B45" s="39"/>
      <c r="C45" s="39"/>
      <c r="D45" s="39"/>
      <c r="E45" s="39"/>
      <c r="F45" s="39"/>
    </row>
    <row r="46" spans="2:6" ht="14.25">
      <c r="B46" s="39"/>
      <c r="C46" s="39"/>
      <c r="D46" s="39"/>
      <c r="E46" s="39"/>
      <c r="F46" s="39"/>
    </row>
    <row r="47" spans="2:6" ht="14.25">
      <c r="B47" s="39"/>
      <c r="C47" s="39"/>
      <c r="D47" s="39"/>
      <c r="E47" s="39"/>
      <c r="F47" s="39"/>
    </row>
    <row r="48" spans="2:6" ht="14.25">
      <c r="B48" s="39"/>
      <c r="C48" s="39"/>
      <c r="D48" s="39"/>
      <c r="E48" s="39"/>
      <c r="F48" s="39"/>
    </row>
    <row r="49" spans="3:6" ht="14.25">
      <c r="C49" s="39"/>
      <c r="D49" s="39"/>
      <c r="E49" s="39"/>
      <c r="F49" s="39"/>
    </row>
    <row r="51" spans="2:6" ht="14.25">
      <c r="B51" s="39"/>
      <c r="C51" s="39"/>
      <c r="D51" s="39"/>
      <c r="E51" s="39"/>
      <c r="F51" s="39"/>
    </row>
    <row r="52" spans="3:6" ht="14.25">
      <c r="C52" s="39"/>
      <c r="D52" s="39"/>
      <c r="F52" s="39"/>
    </row>
  </sheetData>
  <sheetProtection/>
  <mergeCells count="11">
    <mergeCell ref="E3:E4"/>
    <mergeCell ref="B12:B13"/>
    <mergeCell ref="C12:C13"/>
    <mergeCell ref="D12:D13"/>
    <mergeCell ref="E12:E13"/>
    <mergeCell ref="A12:A13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zoomScaleSheetLayoutView="100" zoomScalePageLayoutView="0" workbookViewId="0" topLeftCell="A10">
      <selection activeCell="F28" sqref="F28"/>
    </sheetView>
  </sheetViews>
  <sheetFormatPr defaultColWidth="11.421875" defaultRowHeight="15"/>
  <cols>
    <col min="1" max="1" width="25.57421875" style="10" customWidth="1"/>
    <col min="2" max="6" width="10.28125" style="10" customWidth="1"/>
    <col min="7" max="7" width="13.28125" style="10" customWidth="1"/>
    <col min="8" max="8" width="15.140625" style="10" customWidth="1"/>
    <col min="9" max="9" width="11.00390625" style="10" customWidth="1"/>
    <col min="10" max="10" width="10.8515625" style="10" customWidth="1"/>
    <col min="11" max="16384" width="11.421875" style="10" customWidth="1"/>
  </cols>
  <sheetData>
    <row r="1" ht="15.75">
      <c r="A1" s="31" t="s">
        <v>212</v>
      </c>
    </row>
    <row r="2" spans="1:8" ht="14.25">
      <c r="A2" s="204"/>
      <c r="B2" s="205" t="s">
        <v>9</v>
      </c>
      <c r="C2" s="190" t="s">
        <v>53</v>
      </c>
      <c r="D2" s="190"/>
      <c r="E2" s="190" t="s">
        <v>200</v>
      </c>
      <c r="F2" s="190"/>
      <c r="G2" s="202" t="s">
        <v>179</v>
      </c>
      <c r="H2" s="202" t="s">
        <v>171</v>
      </c>
    </row>
    <row r="3" spans="1:8" ht="15" customHeight="1">
      <c r="A3" s="204"/>
      <c r="B3" s="205"/>
      <c r="C3" s="205" t="s">
        <v>34</v>
      </c>
      <c r="D3" s="205" t="s">
        <v>35</v>
      </c>
      <c r="E3" s="205" t="s">
        <v>37</v>
      </c>
      <c r="F3" s="205" t="s">
        <v>36</v>
      </c>
      <c r="G3" s="202"/>
      <c r="H3" s="202"/>
    </row>
    <row r="4" spans="1:8" ht="18" customHeight="1">
      <c r="A4" s="204"/>
      <c r="B4" s="205"/>
      <c r="C4" s="205"/>
      <c r="D4" s="205"/>
      <c r="E4" s="205"/>
      <c r="F4" s="205"/>
      <c r="G4" s="202"/>
      <c r="H4" s="202"/>
    </row>
    <row r="5" spans="1:8" ht="14.25">
      <c r="A5" s="116" t="s">
        <v>15</v>
      </c>
      <c r="B5" s="79">
        <v>3585651</v>
      </c>
      <c r="C5" s="79">
        <v>1949119</v>
      </c>
      <c r="D5" s="79">
        <v>1636532</v>
      </c>
      <c r="E5" s="79">
        <v>838756</v>
      </c>
      <c r="F5" s="79">
        <v>2746895</v>
      </c>
      <c r="G5" s="79">
        <v>1495054</v>
      </c>
      <c r="H5" s="79">
        <v>2090597</v>
      </c>
    </row>
    <row r="6" spans="1:8" ht="14.25">
      <c r="A6" s="116" t="s">
        <v>59</v>
      </c>
      <c r="B6" s="79">
        <v>2696389</v>
      </c>
      <c r="C6" s="79">
        <v>1474513</v>
      </c>
      <c r="D6" s="79">
        <v>1221876</v>
      </c>
      <c r="E6" s="79">
        <v>553816</v>
      </c>
      <c r="F6" s="79">
        <v>2142573</v>
      </c>
      <c r="G6" s="79">
        <v>1260326</v>
      </c>
      <c r="H6" s="79">
        <v>1436063</v>
      </c>
    </row>
    <row r="7" spans="1:8" ht="14.25">
      <c r="A7" s="116" t="s">
        <v>60</v>
      </c>
      <c r="B7" s="79">
        <v>56647</v>
      </c>
      <c r="C7" s="79">
        <v>33645</v>
      </c>
      <c r="D7" s="79">
        <v>23002</v>
      </c>
      <c r="E7" s="79">
        <v>31672</v>
      </c>
      <c r="F7" s="79">
        <v>24975</v>
      </c>
      <c r="G7" s="79">
        <v>11408</v>
      </c>
      <c r="H7" s="79">
        <v>45240</v>
      </c>
    </row>
    <row r="8" spans="1:8" ht="14.25">
      <c r="A8" s="116" t="s">
        <v>85</v>
      </c>
      <c r="B8" s="79">
        <v>769418</v>
      </c>
      <c r="C8" s="79">
        <v>429402</v>
      </c>
      <c r="D8" s="79">
        <v>340016</v>
      </c>
      <c r="E8" s="79">
        <v>235474</v>
      </c>
      <c r="F8" s="79">
        <v>533944</v>
      </c>
      <c r="G8" s="79">
        <v>209966</v>
      </c>
      <c r="H8" s="79">
        <v>559453</v>
      </c>
    </row>
    <row r="9" spans="1:10" ht="14.25">
      <c r="A9" s="116" t="s">
        <v>86</v>
      </c>
      <c r="B9" s="79">
        <v>1013</v>
      </c>
      <c r="C9" s="79">
        <v>1013</v>
      </c>
      <c r="D9" s="79">
        <v>0</v>
      </c>
      <c r="E9" s="79">
        <v>1013</v>
      </c>
      <c r="F9" s="79">
        <v>0</v>
      </c>
      <c r="G9" s="79">
        <v>0</v>
      </c>
      <c r="H9" s="79">
        <v>1013</v>
      </c>
      <c r="J9" s="30"/>
    </row>
    <row r="10" spans="1:10" ht="14.25">
      <c r="A10" s="116" t="s">
        <v>87</v>
      </c>
      <c r="B10" s="79">
        <v>62183</v>
      </c>
      <c r="C10" s="79">
        <v>10546</v>
      </c>
      <c r="D10" s="79">
        <v>51637</v>
      </c>
      <c r="E10" s="79">
        <v>16781</v>
      </c>
      <c r="F10" s="79">
        <v>45403</v>
      </c>
      <c r="G10" s="79">
        <v>13354</v>
      </c>
      <c r="H10" s="79">
        <v>48829</v>
      </c>
      <c r="J10" s="52"/>
    </row>
    <row r="11" spans="1:8" ht="6.75" customHeight="1">
      <c r="A11" s="12"/>
      <c r="B11" s="12"/>
      <c r="C11" s="12"/>
      <c r="D11" s="12"/>
      <c r="E11" s="12"/>
      <c r="F11" s="12"/>
      <c r="G11" s="12"/>
      <c r="H11" s="12"/>
    </row>
    <row r="12" spans="1:10" ht="15.75">
      <c r="A12" s="6" t="s">
        <v>213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4.25">
      <c r="A13" s="203"/>
      <c r="B13" s="189" t="s">
        <v>55</v>
      </c>
      <c r="C13" s="189"/>
      <c r="D13" s="189"/>
      <c r="E13" s="189" t="s">
        <v>37</v>
      </c>
      <c r="F13" s="189"/>
      <c r="G13" s="189"/>
      <c r="H13" s="189" t="s">
        <v>36</v>
      </c>
      <c r="I13" s="189"/>
      <c r="J13" s="189"/>
    </row>
    <row r="14" spans="1:10" ht="14.25">
      <c r="A14" s="203"/>
      <c r="B14" s="150" t="s">
        <v>9</v>
      </c>
      <c r="C14" s="150" t="s">
        <v>34</v>
      </c>
      <c r="D14" s="150" t="s">
        <v>35</v>
      </c>
      <c r="E14" s="150" t="s">
        <v>9</v>
      </c>
      <c r="F14" s="150" t="s">
        <v>34</v>
      </c>
      <c r="G14" s="150" t="s">
        <v>35</v>
      </c>
      <c r="H14" s="150" t="s">
        <v>9</v>
      </c>
      <c r="I14" s="150" t="s">
        <v>34</v>
      </c>
      <c r="J14" s="150" t="s">
        <v>35</v>
      </c>
    </row>
    <row r="15" spans="1:12" ht="15.75" customHeight="1">
      <c r="A15" s="92" t="s">
        <v>15</v>
      </c>
      <c r="B15" s="79">
        <v>3585651</v>
      </c>
      <c r="C15" s="79">
        <v>1949119</v>
      </c>
      <c r="D15" s="79">
        <v>1636532</v>
      </c>
      <c r="E15" s="79">
        <v>838756</v>
      </c>
      <c r="F15" s="79">
        <v>474549</v>
      </c>
      <c r="G15" s="79">
        <v>364207</v>
      </c>
      <c r="H15" s="79">
        <v>2746895</v>
      </c>
      <c r="I15" s="79">
        <v>1474570</v>
      </c>
      <c r="J15" s="79">
        <v>1272325</v>
      </c>
      <c r="L15" s="52"/>
    </row>
    <row r="16" spans="1:10" ht="14.25">
      <c r="A16" s="92" t="s">
        <v>81</v>
      </c>
      <c r="B16" s="79">
        <v>878574</v>
      </c>
      <c r="C16" s="79">
        <v>408702</v>
      </c>
      <c r="D16" s="79">
        <v>469872</v>
      </c>
      <c r="E16" s="79">
        <v>127307</v>
      </c>
      <c r="F16" s="79">
        <v>60531</v>
      </c>
      <c r="G16" s="79">
        <v>66776</v>
      </c>
      <c r="H16" s="79">
        <v>751267</v>
      </c>
      <c r="I16" s="79">
        <v>348170</v>
      </c>
      <c r="J16" s="79">
        <v>403096</v>
      </c>
    </row>
    <row r="17" spans="1:10" ht="14.25">
      <c r="A17" s="92" t="s">
        <v>82</v>
      </c>
      <c r="B17" s="79">
        <v>507683</v>
      </c>
      <c r="C17" s="79">
        <v>236445</v>
      </c>
      <c r="D17" s="79">
        <v>271238</v>
      </c>
      <c r="E17" s="79">
        <v>72941</v>
      </c>
      <c r="F17" s="79">
        <v>37967</v>
      </c>
      <c r="G17" s="79">
        <v>34974</v>
      </c>
      <c r="H17" s="79">
        <v>434742</v>
      </c>
      <c r="I17" s="79">
        <v>198478</v>
      </c>
      <c r="J17" s="79">
        <v>236264</v>
      </c>
    </row>
    <row r="18" spans="1:10" ht="14.25">
      <c r="A18" s="92" t="s">
        <v>79</v>
      </c>
      <c r="B18" s="79">
        <v>1004019</v>
      </c>
      <c r="C18" s="79">
        <v>529909</v>
      </c>
      <c r="D18" s="79">
        <v>474110</v>
      </c>
      <c r="E18" s="79">
        <v>131870</v>
      </c>
      <c r="F18" s="79">
        <v>78845</v>
      </c>
      <c r="G18" s="79">
        <v>53025</v>
      </c>
      <c r="H18" s="79">
        <v>872149</v>
      </c>
      <c r="I18" s="79">
        <v>451064</v>
      </c>
      <c r="J18" s="79">
        <v>421085</v>
      </c>
    </row>
    <row r="19" spans="1:10" ht="14.25">
      <c r="A19" s="92" t="s">
        <v>76</v>
      </c>
      <c r="B19" s="79">
        <v>592730</v>
      </c>
      <c r="C19" s="79">
        <v>364052</v>
      </c>
      <c r="D19" s="79">
        <v>228678</v>
      </c>
      <c r="E19" s="79">
        <v>216863</v>
      </c>
      <c r="F19" s="79">
        <v>125966</v>
      </c>
      <c r="G19" s="79">
        <v>90898</v>
      </c>
      <c r="H19" s="79">
        <v>375867</v>
      </c>
      <c r="I19" s="79">
        <v>238086</v>
      </c>
      <c r="J19" s="79">
        <v>137780</v>
      </c>
    </row>
    <row r="20" spans="1:10" ht="14.25">
      <c r="A20" s="92" t="s">
        <v>80</v>
      </c>
      <c r="B20" s="79">
        <v>373885</v>
      </c>
      <c r="C20" s="79">
        <v>253415</v>
      </c>
      <c r="D20" s="79">
        <v>120469</v>
      </c>
      <c r="E20" s="79">
        <v>159902</v>
      </c>
      <c r="F20" s="79">
        <v>89708</v>
      </c>
      <c r="G20" s="79">
        <v>70194</v>
      </c>
      <c r="H20" s="79">
        <v>213983</v>
      </c>
      <c r="I20" s="79">
        <v>163707</v>
      </c>
      <c r="J20" s="79">
        <v>50275</v>
      </c>
    </row>
    <row r="21" spans="1:10" ht="14.25">
      <c r="A21" s="92" t="s">
        <v>77</v>
      </c>
      <c r="B21" s="79">
        <v>189114</v>
      </c>
      <c r="C21" s="79">
        <v>125658</v>
      </c>
      <c r="D21" s="79">
        <v>63456</v>
      </c>
      <c r="E21" s="79">
        <v>109138</v>
      </c>
      <c r="F21" s="79">
        <v>67244</v>
      </c>
      <c r="G21" s="79">
        <v>41894</v>
      </c>
      <c r="H21" s="79">
        <v>79976</v>
      </c>
      <c r="I21" s="79">
        <v>58414</v>
      </c>
      <c r="J21" s="79">
        <v>21562</v>
      </c>
    </row>
    <row r="22" spans="1:10" ht="14.25">
      <c r="A22" s="92" t="s">
        <v>78</v>
      </c>
      <c r="B22" s="79">
        <v>39646</v>
      </c>
      <c r="C22" s="79">
        <v>30938</v>
      </c>
      <c r="D22" s="79">
        <v>8708</v>
      </c>
      <c r="E22" s="79">
        <v>20735</v>
      </c>
      <c r="F22" s="79">
        <v>14288</v>
      </c>
      <c r="G22" s="79">
        <v>6446</v>
      </c>
      <c r="H22" s="79">
        <v>18912</v>
      </c>
      <c r="I22" s="79">
        <v>16650</v>
      </c>
      <c r="J22" s="79">
        <v>2262</v>
      </c>
    </row>
    <row r="27" spans="2:10" ht="13.5">
      <c r="B27" s="30"/>
      <c r="C27" s="30"/>
      <c r="D27" s="30"/>
      <c r="E27" s="30"/>
      <c r="G27" s="30"/>
      <c r="H27" s="30"/>
      <c r="I27" s="30"/>
      <c r="J27" s="30"/>
    </row>
    <row r="28" spans="2:10" ht="13.5">
      <c r="B28" s="30"/>
      <c r="C28" s="30"/>
      <c r="D28" s="30"/>
      <c r="E28" s="30"/>
      <c r="F28" s="30"/>
      <c r="G28" s="30"/>
      <c r="H28" s="30"/>
      <c r="I28" s="30"/>
      <c r="J28" s="30"/>
    </row>
    <row r="29" spans="2:10" ht="13.5">
      <c r="B29" s="30"/>
      <c r="C29" s="30"/>
      <c r="D29" s="30"/>
      <c r="E29" s="30"/>
      <c r="F29" s="30"/>
      <c r="G29" s="30"/>
      <c r="H29" s="30"/>
      <c r="I29" s="30"/>
      <c r="J29" s="30"/>
    </row>
    <row r="30" spans="2:10" ht="13.5">
      <c r="B30" s="30"/>
      <c r="C30" s="30"/>
      <c r="D30" s="30"/>
      <c r="E30" s="30"/>
      <c r="F30" s="30"/>
      <c r="G30" s="30"/>
      <c r="H30" s="30"/>
      <c r="I30" s="30"/>
      <c r="J30" s="30"/>
    </row>
    <row r="31" spans="3:10" ht="13.5">
      <c r="C31" s="30"/>
      <c r="D31" s="30"/>
      <c r="E31" s="30"/>
      <c r="F31" s="30"/>
      <c r="G31" s="30"/>
      <c r="H31" s="30"/>
      <c r="I31" s="30"/>
      <c r="J31" s="30"/>
    </row>
    <row r="32" spans="3:11" ht="13.5">
      <c r="C32" s="30"/>
      <c r="D32" s="30"/>
      <c r="E32" s="30"/>
      <c r="F32" s="30"/>
      <c r="G32" s="30"/>
      <c r="H32" s="30"/>
      <c r="I32" s="30"/>
      <c r="J32" s="30"/>
      <c r="K32" s="30"/>
    </row>
    <row r="33" spans="10:11" ht="13.5">
      <c r="J33" s="30"/>
      <c r="K33" s="30"/>
    </row>
    <row r="34" spans="3:11" ht="13.5">
      <c r="C34" s="30"/>
      <c r="D34" s="30"/>
      <c r="E34" s="30"/>
      <c r="F34" s="30"/>
      <c r="G34" s="30"/>
      <c r="H34" s="30"/>
      <c r="I34" s="30"/>
      <c r="J34" s="30"/>
      <c r="K34" s="30"/>
    </row>
    <row r="36" spans="6:11" ht="13.5">
      <c r="F36" s="30"/>
      <c r="G36" s="30"/>
      <c r="H36" s="30"/>
      <c r="I36" s="30"/>
      <c r="J36" s="30"/>
      <c r="K36" s="30"/>
    </row>
    <row r="39" spans="6:7" ht="13.5">
      <c r="F39" s="30"/>
      <c r="G39" s="30"/>
    </row>
    <row r="40" spans="6:7" ht="13.5">
      <c r="F40" s="30"/>
      <c r="G40" s="30"/>
    </row>
    <row r="41" ht="13.5">
      <c r="F41" s="30"/>
    </row>
    <row r="42" spans="6:7" ht="13.5">
      <c r="F42" s="30"/>
      <c r="G42" s="30"/>
    </row>
    <row r="43" ht="13.5">
      <c r="F43" s="30"/>
    </row>
    <row r="44" ht="13.5">
      <c r="F44" s="30"/>
    </row>
    <row r="45" ht="13.5">
      <c r="F45" s="30"/>
    </row>
    <row r="46" ht="13.5">
      <c r="F46" s="30"/>
    </row>
    <row r="47" ht="13.5">
      <c r="F47" s="30"/>
    </row>
    <row r="49" ht="13.5">
      <c r="F49" s="30"/>
    </row>
  </sheetData>
  <sheetProtection/>
  <mergeCells count="14">
    <mergeCell ref="D3:D4"/>
    <mergeCell ref="E3:E4"/>
    <mergeCell ref="F3:F4"/>
    <mergeCell ref="G2:G4"/>
    <mergeCell ref="H2:H4"/>
    <mergeCell ref="A13:A14"/>
    <mergeCell ref="C2:D2"/>
    <mergeCell ref="E2:F2"/>
    <mergeCell ref="B13:D13"/>
    <mergeCell ref="E13:G13"/>
    <mergeCell ref="H13:J13"/>
    <mergeCell ref="A2:A4"/>
    <mergeCell ref="B2:B4"/>
    <mergeCell ref="C3:C4"/>
  </mergeCells>
  <printOptions/>
  <pageMargins left="0.75" right="0.75" top="1" bottom="1" header="0.5" footer="0.5"/>
  <pageSetup horizontalDpi="600" verticalDpi="600" orientation="landscape" paperSize="9" scale="76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zoomScalePageLayoutView="0" workbookViewId="0" topLeftCell="A1">
      <selection activeCell="H16" sqref="H16"/>
    </sheetView>
  </sheetViews>
  <sheetFormatPr defaultColWidth="9.140625" defaultRowHeight="15"/>
  <cols>
    <col min="1" max="1" width="19.7109375" style="54" customWidth="1"/>
    <col min="2" max="2" width="9.421875" style="54" customWidth="1"/>
    <col min="3" max="7" width="10.8515625" style="54" customWidth="1"/>
    <col min="8" max="8" width="13.7109375" style="54" bestFit="1" customWidth="1"/>
    <col min="9" max="9" width="17.28125" style="54" customWidth="1"/>
    <col min="10" max="16384" width="9.140625" style="54" customWidth="1"/>
  </cols>
  <sheetData>
    <row r="1" spans="1:9" ht="15.75">
      <c r="A1" s="25" t="s">
        <v>214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207"/>
      <c r="B2" s="208" t="s">
        <v>173</v>
      </c>
      <c r="C2" s="205" t="s">
        <v>9</v>
      </c>
      <c r="D2" s="151" t="s">
        <v>53</v>
      </c>
      <c r="E2" s="151"/>
      <c r="F2" s="151" t="s">
        <v>200</v>
      </c>
      <c r="G2" s="151"/>
      <c r="H2" s="202" t="s">
        <v>179</v>
      </c>
      <c r="I2" s="202" t="s">
        <v>171</v>
      </c>
    </row>
    <row r="3" spans="1:9" ht="15" customHeight="1">
      <c r="A3" s="207"/>
      <c r="B3" s="208"/>
      <c r="C3" s="205"/>
      <c r="D3" s="205" t="s">
        <v>34</v>
      </c>
      <c r="E3" s="205" t="s">
        <v>35</v>
      </c>
      <c r="F3" s="205" t="s">
        <v>37</v>
      </c>
      <c r="G3" s="205" t="s">
        <v>36</v>
      </c>
      <c r="H3" s="202"/>
      <c r="I3" s="202"/>
    </row>
    <row r="4" spans="1:9" ht="14.25">
      <c r="A4" s="207"/>
      <c r="B4" s="208"/>
      <c r="C4" s="205"/>
      <c r="D4" s="205"/>
      <c r="E4" s="205"/>
      <c r="F4" s="205"/>
      <c r="G4" s="205"/>
      <c r="H4" s="202"/>
      <c r="I4" s="202"/>
    </row>
    <row r="5" spans="1:13" ht="15.75" customHeight="1">
      <c r="A5" s="209" t="s">
        <v>185</v>
      </c>
      <c r="B5" s="210"/>
      <c r="C5" s="79">
        <v>3493944</v>
      </c>
      <c r="D5" s="79">
        <v>1685891</v>
      </c>
      <c r="E5" s="79">
        <v>1808053</v>
      </c>
      <c r="F5" s="79">
        <v>759246</v>
      </c>
      <c r="G5" s="79">
        <v>2734697</v>
      </c>
      <c r="H5" s="79">
        <v>1049002</v>
      </c>
      <c r="I5" s="79">
        <v>2444942</v>
      </c>
      <c r="K5" s="53"/>
      <c r="M5" s="9"/>
    </row>
    <row r="6" spans="1:14" ht="14.25">
      <c r="A6" s="206" t="s">
        <v>12</v>
      </c>
      <c r="B6" s="152" t="s">
        <v>92</v>
      </c>
      <c r="C6" s="79">
        <v>715601</v>
      </c>
      <c r="D6" s="79">
        <v>379259</v>
      </c>
      <c r="E6" s="79">
        <v>336342</v>
      </c>
      <c r="F6" s="79">
        <v>141542</v>
      </c>
      <c r="G6" s="79">
        <v>574059</v>
      </c>
      <c r="H6" s="79">
        <v>222638</v>
      </c>
      <c r="I6" s="79">
        <v>492963</v>
      </c>
      <c r="K6" s="53"/>
      <c r="L6" s="9"/>
      <c r="N6" s="9"/>
    </row>
    <row r="7" spans="1:12" ht="14.25">
      <c r="A7" s="206"/>
      <c r="B7" s="152" t="s">
        <v>174</v>
      </c>
      <c r="C7" s="79">
        <v>1357030</v>
      </c>
      <c r="D7" s="79">
        <v>722025</v>
      </c>
      <c r="E7" s="79">
        <v>635006</v>
      </c>
      <c r="F7" s="79">
        <v>290823</v>
      </c>
      <c r="G7" s="79">
        <v>1066207</v>
      </c>
      <c r="H7" s="79">
        <v>473977</v>
      </c>
      <c r="I7" s="79">
        <v>883053</v>
      </c>
      <c r="K7" s="53"/>
      <c r="L7" s="9"/>
    </row>
    <row r="8" spans="1:9" ht="14.25">
      <c r="A8" s="206" t="s">
        <v>13</v>
      </c>
      <c r="B8" s="152" t="s">
        <v>92</v>
      </c>
      <c r="C8" s="79">
        <v>211757</v>
      </c>
      <c r="D8" s="79">
        <v>104656</v>
      </c>
      <c r="E8" s="79">
        <v>107101</v>
      </c>
      <c r="F8" s="79">
        <v>38954</v>
      </c>
      <c r="G8" s="79">
        <v>172803</v>
      </c>
      <c r="H8" s="79">
        <v>106710</v>
      </c>
      <c r="I8" s="79">
        <v>105048</v>
      </c>
    </row>
    <row r="9" spans="1:11" ht="14.25">
      <c r="A9" s="206"/>
      <c r="B9" s="152" t="s">
        <v>174</v>
      </c>
      <c r="C9" s="79">
        <v>372414</v>
      </c>
      <c r="D9" s="79">
        <v>168623</v>
      </c>
      <c r="E9" s="79">
        <v>203792</v>
      </c>
      <c r="F9" s="79">
        <v>84584</v>
      </c>
      <c r="G9" s="79">
        <v>287831</v>
      </c>
      <c r="H9" s="79">
        <v>178315</v>
      </c>
      <c r="I9" s="79">
        <v>194099</v>
      </c>
      <c r="K9" s="53"/>
    </row>
    <row r="10" spans="1:9" ht="14.25">
      <c r="A10" s="206" t="s">
        <v>63</v>
      </c>
      <c r="B10" s="152" t="s">
        <v>92</v>
      </c>
      <c r="C10" s="79">
        <v>1480222</v>
      </c>
      <c r="D10" s="79">
        <v>698016</v>
      </c>
      <c r="E10" s="79">
        <v>782205</v>
      </c>
      <c r="F10" s="79">
        <v>315446</v>
      </c>
      <c r="G10" s="79">
        <v>1164776</v>
      </c>
      <c r="H10" s="79">
        <v>278742</v>
      </c>
      <c r="I10" s="79">
        <v>1201479</v>
      </c>
    </row>
    <row r="11" spans="1:9" ht="14.25">
      <c r="A11" s="206"/>
      <c r="B11" s="152" t="s">
        <v>174</v>
      </c>
      <c r="C11" s="79">
        <v>1764499</v>
      </c>
      <c r="D11" s="79">
        <v>795243</v>
      </c>
      <c r="E11" s="79">
        <v>969256</v>
      </c>
      <c r="F11" s="79">
        <v>383839</v>
      </c>
      <c r="G11" s="79">
        <v>1380660</v>
      </c>
      <c r="H11" s="79">
        <v>396709</v>
      </c>
      <c r="I11" s="79">
        <v>1367791</v>
      </c>
    </row>
    <row r="12" spans="1:9" ht="6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5" ht="14.25">
      <c r="F15" s="48"/>
    </row>
    <row r="16" ht="14.25">
      <c r="C16" s="48"/>
    </row>
    <row r="18" ht="14.25">
      <c r="C18" s="48"/>
    </row>
    <row r="25" ht="14.25">
      <c r="E25" s="22"/>
    </row>
    <row r="26" spans="2:8" ht="14.25">
      <c r="B26" s="53"/>
      <c r="C26" s="53"/>
      <c r="D26" s="53"/>
      <c r="E26" s="53"/>
      <c r="F26" s="53"/>
      <c r="G26" s="53"/>
      <c r="H26" s="53"/>
    </row>
    <row r="27" spans="2:8" ht="14.25">
      <c r="B27" s="53"/>
      <c r="C27" s="53"/>
      <c r="D27" s="53"/>
      <c r="E27" s="53"/>
      <c r="F27" s="53"/>
      <c r="G27" s="53"/>
      <c r="H27" s="53"/>
    </row>
    <row r="28" spans="2:10" ht="14.25">
      <c r="B28" s="53"/>
      <c r="C28" s="53"/>
      <c r="D28" s="53"/>
      <c r="E28" s="53"/>
      <c r="F28" s="53"/>
      <c r="G28" s="53"/>
      <c r="H28" s="53"/>
      <c r="J28" s="53"/>
    </row>
    <row r="29" spans="2:10" ht="14.25">
      <c r="B29" s="53"/>
      <c r="C29" s="53"/>
      <c r="D29" s="53"/>
      <c r="E29" s="53"/>
      <c r="F29" s="53"/>
      <c r="G29" s="53"/>
      <c r="H29" s="53"/>
      <c r="J29" s="53"/>
    </row>
    <row r="30" spans="2:10" ht="14.25">
      <c r="B30" s="53"/>
      <c r="C30" s="53"/>
      <c r="D30" s="53"/>
      <c r="E30" s="53"/>
      <c r="F30" s="53"/>
      <c r="G30" s="53"/>
      <c r="H30" s="53"/>
      <c r="J30" s="53"/>
    </row>
    <row r="32" ht="14.25">
      <c r="J32" s="53"/>
    </row>
    <row r="35" ht="14.25">
      <c r="K35" s="53"/>
    </row>
    <row r="36" spans="2:11" ht="14.25">
      <c r="B36" s="53"/>
      <c r="C36" s="53"/>
      <c r="D36" s="53"/>
      <c r="E36" s="53"/>
      <c r="F36" s="53"/>
      <c r="G36" s="53"/>
      <c r="H36" s="53"/>
      <c r="K36" s="53"/>
    </row>
    <row r="37" spans="2:11" ht="14.25">
      <c r="B37" s="53"/>
      <c r="C37" s="53"/>
      <c r="D37" s="53"/>
      <c r="E37" s="53"/>
      <c r="F37" s="53"/>
      <c r="G37" s="53"/>
      <c r="H37" s="53"/>
      <c r="K37" s="53"/>
    </row>
    <row r="38" spans="2:11" ht="14.25">
      <c r="B38" s="53"/>
      <c r="C38" s="53"/>
      <c r="D38" s="53"/>
      <c r="E38" s="53"/>
      <c r="F38" s="53"/>
      <c r="G38" s="53"/>
      <c r="H38" s="53"/>
      <c r="K38" s="53"/>
    </row>
    <row r="40" spans="2:11" ht="14.25">
      <c r="B40" s="53"/>
      <c r="C40" s="53"/>
      <c r="D40" s="53"/>
      <c r="E40" s="53"/>
      <c r="F40" s="53"/>
      <c r="G40" s="53"/>
      <c r="H40" s="53"/>
      <c r="K40" s="53"/>
    </row>
  </sheetData>
  <sheetProtection/>
  <mergeCells count="13">
    <mergeCell ref="E3:E4"/>
    <mergeCell ref="F3:F4"/>
    <mergeCell ref="G3:G4"/>
    <mergeCell ref="A5:B5"/>
    <mergeCell ref="H2:H4"/>
    <mergeCell ref="I2:I4"/>
    <mergeCell ref="D3:D4"/>
    <mergeCell ref="A6:A7"/>
    <mergeCell ref="A8:A9"/>
    <mergeCell ref="A10:A11"/>
    <mergeCell ref="A2:A4"/>
    <mergeCell ref="B2:B4"/>
    <mergeCell ref="C2:C4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28.421875" style="54" bestFit="1" customWidth="1"/>
    <col min="2" max="7" width="11.421875" style="54" customWidth="1"/>
    <col min="8" max="8" width="10.7109375" style="54" customWidth="1"/>
    <col min="9" max="16384" width="9.140625" style="54" customWidth="1"/>
  </cols>
  <sheetData>
    <row r="1" spans="1:12" ht="15" customHeight="1">
      <c r="A1" s="211" t="s">
        <v>215</v>
      </c>
      <c r="B1" s="211"/>
      <c r="C1" s="211"/>
      <c r="D1" s="211"/>
      <c r="E1" s="211"/>
      <c r="F1" s="211"/>
      <c r="G1" s="211"/>
      <c r="H1" s="211"/>
      <c r="I1" s="21"/>
      <c r="J1" s="21"/>
      <c r="K1" s="21"/>
      <c r="L1" s="21"/>
    </row>
    <row r="2" spans="1:8" ht="14.25">
      <c r="A2" s="203"/>
      <c r="B2" s="170" t="s">
        <v>55</v>
      </c>
      <c r="C2" s="170"/>
      <c r="D2" s="170"/>
      <c r="E2" s="170" t="s">
        <v>37</v>
      </c>
      <c r="F2" s="212"/>
      <c r="G2" s="170" t="s">
        <v>36</v>
      </c>
      <c r="H2" s="212"/>
    </row>
    <row r="3" spans="1:8" ht="14.25">
      <c r="A3" s="203"/>
      <c r="B3" s="112" t="s">
        <v>9</v>
      </c>
      <c r="C3" s="112" t="s">
        <v>34</v>
      </c>
      <c r="D3" s="112" t="s">
        <v>35</v>
      </c>
      <c r="E3" s="112" t="s">
        <v>34</v>
      </c>
      <c r="F3" s="112" t="s">
        <v>35</v>
      </c>
      <c r="G3" s="112" t="s">
        <v>34</v>
      </c>
      <c r="H3" s="112" t="s">
        <v>35</v>
      </c>
    </row>
    <row r="4" spans="1:8" ht="14.25">
      <c r="A4" s="92" t="s">
        <v>184</v>
      </c>
      <c r="B4" s="78">
        <v>361986</v>
      </c>
      <c r="C4" s="78">
        <v>164900</v>
      </c>
      <c r="D4" s="78">
        <v>197086</v>
      </c>
      <c r="E4" s="78">
        <v>32189</v>
      </c>
      <c r="F4" s="78">
        <v>50993</v>
      </c>
      <c r="G4" s="78">
        <v>132711</v>
      </c>
      <c r="H4" s="78">
        <v>146093</v>
      </c>
    </row>
    <row r="5" spans="1:8" ht="14.25">
      <c r="A5" s="92" t="s">
        <v>145</v>
      </c>
      <c r="B5" s="79">
        <v>135562</v>
      </c>
      <c r="C5" s="79">
        <v>67419</v>
      </c>
      <c r="D5" s="79">
        <v>68143</v>
      </c>
      <c r="E5" s="79">
        <v>8341</v>
      </c>
      <c r="F5" s="79">
        <v>11025</v>
      </c>
      <c r="G5" s="79">
        <v>59078</v>
      </c>
      <c r="H5" s="79">
        <v>57118</v>
      </c>
    </row>
    <row r="6" spans="1:8" ht="14.25">
      <c r="A6" s="92" t="s">
        <v>71</v>
      </c>
      <c r="B6" s="79">
        <v>93467</v>
      </c>
      <c r="C6" s="79">
        <v>41618</v>
      </c>
      <c r="D6" s="79">
        <v>51849</v>
      </c>
      <c r="E6" s="79">
        <v>7540</v>
      </c>
      <c r="F6" s="79">
        <v>12173</v>
      </c>
      <c r="G6" s="79">
        <v>34079</v>
      </c>
      <c r="H6" s="79">
        <v>39676</v>
      </c>
    </row>
    <row r="7" spans="1:8" ht="14.25">
      <c r="A7" s="92" t="s">
        <v>73</v>
      </c>
      <c r="B7" s="79">
        <v>43641</v>
      </c>
      <c r="C7" s="79">
        <v>23486</v>
      </c>
      <c r="D7" s="79">
        <v>20156</v>
      </c>
      <c r="E7" s="79">
        <v>7290</v>
      </c>
      <c r="F7" s="79">
        <v>9672</v>
      </c>
      <c r="G7" s="79">
        <v>16196</v>
      </c>
      <c r="H7" s="79">
        <v>10483</v>
      </c>
    </row>
    <row r="8" spans="1:8" ht="14.25">
      <c r="A8" s="92" t="s">
        <v>72</v>
      </c>
      <c r="B8" s="79">
        <v>42783</v>
      </c>
      <c r="C8" s="79">
        <v>16538</v>
      </c>
      <c r="D8" s="79">
        <v>26246</v>
      </c>
      <c r="E8" s="79">
        <v>4918</v>
      </c>
      <c r="F8" s="79">
        <v>5097</v>
      </c>
      <c r="G8" s="79">
        <v>11620</v>
      </c>
      <c r="H8" s="79">
        <v>21149</v>
      </c>
    </row>
    <row r="9" spans="1:8" ht="14.25">
      <c r="A9" s="153" t="s">
        <v>74</v>
      </c>
      <c r="B9" s="79">
        <v>46532</v>
      </c>
      <c r="C9" s="79">
        <v>15839</v>
      </c>
      <c r="D9" s="79">
        <v>30693</v>
      </c>
      <c r="E9" s="79">
        <v>4100</v>
      </c>
      <c r="F9" s="79">
        <v>13026</v>
      </c>
      <c r="G9" s="79">
        <v>11739</v>
      </c>
      <c r="H9" s="79">
        <v>17666</v>
      </c>
    </row>
    <row r="10" ht="14.25">
      <c r="E10" s="22"/>
    </row>
    <row r="11" ht="14.25">
      <c r="C11" s="9"/>
    </row>
    <row r="12" spans="2:8" ht="14.25">
      <c r="B12" s="53"/>
      <c r="C12" s="53"/>
      <c r="D12" s="53"/>
      <c r="E12" s="53"/>
      <c r="F12" s="53"/>
      <c r="G12" s="53"/>
      <c r="H12" s="53"/>
    </row>
    <row r="13" spans="2:6" ht="14.25">
      <c r="B13" s="53"/>
      <c r="C13" s="53"/>
      <c r="D13" s="53"/>
      <c r="E13" s="53"/>
      <c r="F13" s="53"/>
    </row>
    <row r="14" spans="2:12" ht="14.25">
      <c r="B14" s="53"/>
      <c r="C14" s="53"/>
      <c r="D14" s="53"/>
      <c r="E14" s="53"/>
      <c r="F14" s="53"/>
      <c r="G14" s="53"/>
      <c r="H14" s="53"/>
      <c r="L14" s="53"/>
    </row>
    <row r="15" spans="2:12" ht="14.25">
      <c r="B15" s="53"/>
      <c r="C15" s="53"/>
      <c r="D15" s="53"/>
      <c r="E15" s="53"/>
      <c r="F15" s="53"/>
      <c r="G15" s="53"/>
      <c r="H15" s="53"/>
      <c r="L15" s="53"/>
    </row>
    <row r="16" spans="2:12" ht="14.25">
      <c r="B16" s="53"/>
      <c r="C16" s="53"/>
      <c r="D16" s="53"/>
      <c r="E16" s="53"/>
      <c r="F16" s="53"/>
      <c r="G16" s="53"/>
      <c r="H16" s="53"/>
      <c r="L16" s="53"/>
    </row>
    <row r="17" spans="2:12" ht="14.25">
      <c r="B17" s="53"/>
      <c r="C17" s="53"/>
      <c r="D17" s="53"/>
      <c r="E17" s="53"/>
      <c r="F17" s="53"/>
      <c r="G17" s="53"/>
      <c r="H17" s="53"/>
      <c r="L17" s="53"/>
    </row>
    <row r="18" spans="2:12" ht="14.25">
      <c r="B18" s="53"/>
      <c r="C18" s="53"/>
      <c r="D18" s="53"/>
      <c r="E18" s="53"/>
      <c r="F18" s="53"/>
      <c r="G18" s="53"/>
      <c r="H18" s="53"/>
      <c r="L18" s="53"/>
    </row>
    <row r="19" spans="2:12" ht="14.25">
      <c r="B19" s="53"/>
      <c r="C19" s="53"/>
      <c r="D19" s="53"/>
      <c r="E19" s="53"/>
      <c r="F19" s="53"/>
      <c r="G19" s="53"/>
      <c r="H19" s="53"/>
      <c r="L19" s="53"/>
    </row>
    <row r="20" spans="2:12" ht="14.25">
      <c r="B20" s="53"/>
      <c r="C20" s="53"/>
      <c r="D20" s="53"/>
      <c r="E20" s="53"/>
      <c r="F20" s="53"/>
      <c r="L20" s="53"/>
    </row>
    <row r="21" ht="14.25">
      <c r="L21" s="53"/>
    </row>
    <row r="22" ht="14.25">
      <c r="L22" s="53"/>
    </row>
  </sheetData>
  <sheetProtection/>
  <mergeCells count="5">
    <mergeCell ref="A1:H1"/>
    <mergeCell ref="B2:D2"/>
    <mergeCell ref="E2:F2"/>
    <mergeCell ref="G2:H2"/>
    <mergeCell ref="A2:A3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40.421875" style="54" customWidth="1"/>
    <col min="2" max="8" width="11.421875" style="54" customWidth="1"/>
    <col min="9" max="16384" width="9.140625" style="54" customWidth="1"/>
  </cols>
  <sheetData>
    <row r="1" spans="1:8" ht="15" customHeight="1">
      <c r="A1" s="213" t="s">
        <v>216</v>
      </c>
      <c r="B1" s="213"/>
      <c r="C1" s="213"/>
      <c r="D1" s="213"/>
      <c r="E1" s="213"/>
      <c r="F1" s="213"/>
      <c r="G1" s="213"/>
      <c r="H1" s="213"/>
    </row>
    <row r="2" spans="1:8" ht="14.25">
      <c r="A2" s="213"/>
      <c r="B2" s="213"/>
      <c r="C2" s="213"/>
      <c r="D2" s="213"/>
      <c r="E2" s="213"/>
      <c r="F2" s="213"/>
      <c r="G2" s="213"/>
      <c r="H2" s="213"/>
    </row>
    <row r="3" spans="1:8" ht="14.25">
      <c r="A3" s="214" t="s">
        <v>120</v>
      </c>
      <c r="B3" s="170" t="s">
        <v>55</v>
      </c>
      <c r="C3" s="170"/>
      <c r="D3" s="170"/>
      <c r="E3" s="170" t="s">
        <v>37</v>
      </c>
      <c r="F3" s="212"/>
      <c r="G3" s="170" t="s">
        <v>36</v>
      </c>
      <c r="H3" s="212"/>
    </row>
    <row r="4" spans="1:8" ht="14.25">
      <c r="A4" s="214"/>
      <c r="B4" s="186" t="s">
        <v>9</v>
      </c>
      <c r="C4" s="186" t="s">
        <v>34</v>
      </c>
      <c r="D4" s="186" t="s">
        <v>35</v>
      </c>
      <c r="E4" s="186" t="s">
        <v>34</v>
      </c>
      <c r="F4" s="186" t="s">
        <v>35</v>
      </c>
      <c r="G4" s="186" t="s">
        <v>34</v>
      </c>
      <c r="H4" s="186" t="s">
        <v>35</v>
      </c>
    </row>
    <row r="5" spans="1:8" ht="30" customHeight="1">
      <c r="A5" s="214"/>
      <c r="B5" s="186"/>
      <c r="C5" s="186"/>
      <c r="D5" s="186"/>
      <c r="E5" s="186"/>
      <c r="F5" s="186"/>
      <c r="G5" s="186"/>
      <c r="H5" s="186"/>
    </row>
    <row r="6" spans="1:8" ht="15" customHeight="1">
      <c r="A6" s="214"/>
      <c r="B6" s="78">
        <v>1104194</v>
      </c>
      <c r="C6" s="78">
        <v>465107</v>
      </c>
      <c r="D6" s="78">
        <v>639087</v>
      </c>
      <c r="E6" s="78">
        <v>69964</v>
      </c>
      <c r="F6" s="78">
        <v>119688</v>
      </c>
      <c r="G6" s="78">
        <v>395143</v>
      </c>
      <c r="H6" s="78">
        <v>519399</v>
      </c>
    </row>
    <row r="7" spans="1:8" ht="14.25">
      <c r="A7" s="120" t="s">
        <v>75</v>
      </c>
      <c r="B7" s="78">
        <v>316328</v>
      </c>
      <c r="C7" s="78">
        <v>158845</v>
      </c>
      <c r="D7" s="78">
        <v>157483</v>
      </c>
      <c r="E7" s="78">
        <v>6608</v>
      </c>
      <c r="F7" s="78">
        <v>16646</v>
      </c>
      <c r="G7" s="78">
        <v>152237</v>
      </c>
      <c r="H7" s="78">
        <v>140837</v>
      </c>
    </row>
    <row r="8" spans="1:8" ht="14.25">
      <c r="A8" s="120" t="s">
        <v>83</v>
      </c>
      <c r="B8" s="78">
        <v>389068</v>
      </c>
      <c r="C8" s="78">
        <v>171802</v>
      </c>
      <c r="D8" s="78">
        <v>217266</v>
      </c>
      <c r="E8" s="78">
        <v>38663</v>
      </c>
      <c r="F8" s="78">
        <v>35000</v>
      </c>
      <c r="G8" s="78">
        <v>133139</v>
      </c>
      <c r="H8" s="78">
        <v>182265</v>
      </c>
    </row>
    <row r="9" spans="1:8" ht="14.25">
      <c r="A9" s="120" t="s">
        <v>84</v>
      </c>
      <c r="B9" s="78">
        <v>398798</v>
      </c>
      <c r="C9" s="78">
        <v>134460</v>
      </c>
      <c r="D9" s="78">
        <v>264339</v>
      </c>
      <c r="E9" s="78">
        <v>24693</v>
      </c>
      <c r="F9" s="78">
        <v>68042</v>
      </c>
      <c r="G9" s="78">
        <v>109767</v>
      </c>
      <c r="H9" s="78">
        <v>196297</v>
      </c>
    </row>
    <row r="10" spans="1:8" ht="14.25">
      <c r="A10" s="155"/>
      <c r="B10" s="156"/>
      <c r="C10" s="156"/>
      <c r="D10" s="156"/>
      <c r="E10" s="156"/>
      <c r="F10" s="156"/>
      <c r="G10" s="156"/>
      <c r="H10" s="157"/>
    </row>
    <row r="11" spans="1:8" ht="14.25">
      <c r="A11" s="154" t="s">
        <v>61</v>
      </c>
      <c r="B11" s="117">
        <v>394583</v>
      </c>
      <c r="C11" s="117">
        <v>203531</v>
      </c>
      <c r="D11" s="117">
        <v>191051</v>
      </c>
      <c r="E11" s="117">
        <v>16081</v>
      </c>
      <c r="F11" s="117">
        <v>18128</v>
      </c>
      <c r="G11" s="117">
        <v>187450</v>
      </c>
      <c r="H11" s="117">
        <v>172924</v>
      </c>
    </row>
    <row r="12" spans="1:8" ht="14.25">
      <c r="A12" s="154" t="s">
        <v>56</v>
      </c>
      <c r="B12" s="117">
        <v>397892</v>
      </c>
      <c r="C12" s="117">
        <v>145499</v>
      </c>
      <c r="D12" s="117">
        <v>252393</v>
      </c>
      <c r="E12" s="117">
        <v>13436</v>
      </c>
      <c r="F12" s="117">
        <v>39462</v>
      </c>
      <c r="G12" s="117">
        <v>132063</v>
      </c>
      <c r="H12" s="117">
        <v>212931</v>
      </c>
    </row>
    <row r="13" spans="1:8" ht="14.25">
      <c r="A13" s="154" t="s">
        <v>101</v>
      </c>
      <c r="B13" s="117">
        <v>107639</v>
      </c>
      <c r="C13" s="117">
        <v>28871</v>
      </c>
      <c r="D13" s="117">
        <v>78768</v>
      </c>
      <c r="E13" s="117">
        <v>5386</v>
      </c>
      <c r="F13" s="117">
        <v>20571</v>
      </c>
      <c r="G13" s="117">
        <v>23484</v>
      </c>
      <c r="H13" s="117">
        <v>58196</v>
      </c>
    </row>
    <row r="14" spans="1:8" ht="14.25">
      <c r="A14" s="154" t="s">
        <v>57</v>
      </c>
      <c r="B14" s="117">
        <v>179202</v>
      </c>
      <c r="C14" s="117">
        <v>76515</v>
      </c>
      <c r="D14" s="117">
        <v>102687</v>
      </c>
      <c r="E14" s="117">
        <v>27792</v>
      </c>
      <c r="F14" s="117">
        <v>32886</v>
      </c>
      <c r="G14" s="117">
        <v>48723</v>
      </c>
      <c r="H14" s="117">
        <v>69801</v>
      </c>
    </row>
    <row r="15" spans="1:8" ht="14.25">
      <c r="A15" s="154" t="s">
        <v>102</v>
      </c>
      <c r="B15" s="117">
        <v>24878</v>
      </c>
      <c r="C15" s="117">
        <v>10691</v>
      </c>
      <c r="D15" s="117">
        <v>14187</v>
      </c>
      <c r="E15" s="117">
        <v>7268</v>
      </c>
      <c r="F15" s="117">
        <v>8641</v>
      </c>
      <c r="G15" s="117">
        <v>3422</v>
      </c>
      <c r="H15" s="117">
        <v>5547</v>
      </c>
    </row>
    <row r="16" ht="14.25">
      <c r="I16" s="53"/>
    </row>
    <row r="17" ht="14.25">
      <c r="I17" s="53"/>
    </row>
    <row r="18" ht="14.25">
      <c r="I18" s="53"/>
    </row>
    <row r="20" ht="14.25">
      <c r="I20" s="53"/>
    </row>
    <row r="25" ht="14.25">
      <c r="E25" s="22"/>
    </row>
  </sheetData>
  <sheetProtection/>
  <mergeCells count="12">
    <mergeCell ref="G4:G5"/>
    <mergeCell ref="H4:H5"/>
    <mergeCell ref="A1:H2"/>
    <mergeCell ref="B3:D3"/>
    <mergeCell ref="E3:F3"/>
    <mergeCell ref="G3:H3"/>
    <mergeCell ref="A3:A6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1">
      <selection activeCell="F19" sqref="F19"/>
    </sheetView>
  </sheetViews>
  <sheetFormatPr defaultColWidth="9.140625" defaultRowHeight="15"/>
  <cols>
    <col min="1" max="1" width="28.00390625" style="54" customWidth="1"/>
    <col min="2" max="6" width="10.28125" style="54" customWidth="1"/>
    <col min="7" max="7" width="13.7109375" style="54" bestFit="1" customWidth="1"/>
    <col min="8" max="8" width="14.28125" style="54" customWidth="1"/>
    <col min="9" max="16384" width="9.140625" style="54" customWidth="1"/>
  </cols>
  <sheetData>
    <row r="1" spans="1:8" ht="15.75">
      <c r="A1" s="33" t="s">
        <v>217</v>
      </c>
      <c r="B1" s="36"/>
      <c r="C1" s="36"/>
      <c r="D1" s="36"/>
      <c r="E1" s="36"/>
      <c r="F1" s="36"/>
      <c r="G1" s="37"/>
      <c r="H1" s="37"/>
    </row>
    <row r="2" spans="1:8" ht="15" customHeight="1">
      <c r="A2" s="190"/>
      <c r="B2" s="190" t="s">
        <v>9</v>
      </c>
      <c r="C2" s="190" t="s">
        <v>53</v>
      </c>
      <c r="D2" s="190"/>
      <c r="E2" s="190" t="s">
        <v>200</v>
      </c>
      <c r="F2" s="190"/>
      <c r="G2" s="202" t="s">
        <v>179</v>
      </c>
      <c r="H2" s="202" t="s">
        <v>171</v>
      </c>
    </row>
    <row r="3" spans="1:8" ht="14.25">
      <c r="A3" s="190"/>
      <c r="B3" s="190"/>
      <c r="C3" s="190"/>
      <c r="D3" s="190"/>
      <c r="E3" s="190"/>
      <c r="F3" s="190"/>
      <c r="G3" s="202"/>
      <c r="H3" s="202"/>
    </row>
    <row r="4" spans="1:8" ht="14.25">
      <c r="A4" s="190"/>
      <c r="B4" s="190"/>
      <c r="C4" s="151" t="s">
        <v>34</v>
      </c>
      <c r="D4" s="151" t="s">
        <v>35</v>
      </c>
      <c r="E4" s="151" t="s">
        <v>37</v>
      </c>
      <c r="F4" s="151" t="s">
        <v>36</v>
      </c>
      <c r="G4" s="202"/>
      <c r="H4" s="202"/>
    </row>
    <row r="5" spans="1:13" ht="14.25">
      <c r="A5" s="158" t="s">
        <v>122</v>
      </c>
      <c r="B5" s="79">
        <v>707654</v>
      </c>
      <c r="C5" s="79">
        <v>344270</v>
      </c>
      <c r="D5" s="79">
        <v>363384</v>
      </c>
      <c r="E5" s="79">
        <v>181462</v>
      </c>
      <c r="F5" s="79">
        <v>526192</v>
      </c>
      <c r="G5" s="79">
        <v>383418</v>
      </c>
      <c r="H5" s="79">
        <v>324236</v>
      </c>
      <c r="L5" s="53"/>
      <c r="M5" s="53"/>
    </row>
    <row r="6" spans="1:14" ht="14.25">
      <c r="A6" s="159" t="s">
        <v>92</v>
      </c>
      <c r="B6" s="79">
        <v>211757</v>
      </c>
      <c r="C6" s="79">
        <v>104656</v>
      </c>
      <c r="D6" s="79">
        <v>107101</v>
      </c>
      <c r="E6" s="79">
        <v>38954</v>
      </c>
      <c r="F6" s="79">
        <v>172803</v>
      </c>
      <c r="G6" s="79">
        <v>106710</v>
      </c>
      <c r="H6" s="79">
        <v>105048</v>
      </c>
      <c r="I6" s="53"/>
      <c r="L6" s="9"/>
      <c r="M6" s="53"/>
      <c r="N6" s="53"/>
    </row>
    <row r="7" spans="1:14" ht="14.25">
      <c r="A7" s="159" t="s">
        <v>93</v>
      </c>
      <c r="B7" s="79">
        <v>248148</v>
      </c>
      <c r="C7" s="79">
        <v>110426</v>
      </c>
      <c r="D7" s="79">
        <v>137723</v>
      </c>
      <c r="E7" s="79">
        <v>70042</v>
      </c>
      <c r="F7" s="79">
        <v>178106</v>
      </c>
      <c r="G7" s="79">
        <v>113835</v>
      </c>
      <c r="H7" s="79">
        <v>134314</v>
      </c>
      <c r="L7" s="53"/>
      <c r="M7" s="53"/>
      <c r="N7" s="53"/>
    </row>
    <row r="8" spans="1:14" ht="14.25">
      <c r="A8" s="159" t="s">
        <v>94</v>
      </c>
      <c r="B8" s="79">
        <v>208982</v>
      </c>
      <c r="C8" s="79">
        <v>105715</v>
      </c>
      <c r="D8" s="79">
        <v>103267</v>
      </c>
      <c r="E8" s="79">
        <v>65529</v>
      </c>
      <c r="F8" s="79">
        <v>143453</v>
      </c>
      <c r="G8" s="79">
        <v>131745</v>
      </c>
      <c r="H8" s="79">
        <v>77237</v>
      </c>
      <c r="L8" s="53"/>
      <c r="M8" s="53"/>
      <c r="N8" s="53"/>
    </row>
    <row r="9" spans="1:14" ht="14.25">
      <c r="A9" s="159" t="s">
        <v>95</v>
      </c>
      <c r="B9" s="79">
        <v>32035</v>
      </c>
      <c r="C9" s="79">
        <v>20022</v>
      </c>
      <c r="D9" s="79">
        <v>12013</v>
      </c>
      <c r="E9" s="79">
        <v>6711</v>
      </c>
      <c r="F9" s="79">
        <v>25324</v>
      </c>
      <c r="G9" s="79">
        <v>26769</v>
      </c>
      <c r="H9" s="79">
        <v>5266</v>
      </c>
      <c r="L9" s="53"/>
      <c r="M9" s="53"/>
      <c r="N9" s="53"/>
    </row>
    <row r="10" spans="1:14" ht="14.25">
      <c r="A10" s="159" t="s">
        <v>103</v>
      </c>
      <c r="B10" s="79">
        <v>6731</v>
      </c>
      <c r="C10" s="79">
        <v>3451</v>
      </c>
      <c r="D10" s="79">
        <v>3280</v>
      </c>
      <c r="E10" s="79">
        <v>225</v>
      </c>
      <c r="F10" s="79">
        <v>6506</v>
      </c>
      <c r="G10" s="79">
        <v>4359</v>
      </c>
      <c r="H10" s="79">
        <v>2371</v>
      </c>
      <c r="L10" s="53"/>
      <c r="M10" s="53"/>
      <c r="N10" s="53"/>
    </row>
    <row r="11" spans="1:8" ht="14.25">
      <c r="A11" s="1"/>
      <c r="B11" s="1"/>
      <c r="C11" s="1"/>
      <c r="D11" s="1"/>
      <c r="E11" s="1"/>
      <c r="F11" s="1"/>
      <c r="G11" s="1"/>
      <c r="H11" s="1"/>
    </row>
    <row r="12" spans="1:14" ht="15.75">
      <c r="A12" s="31" t="s">
        <v>218</v>
      </c>
      <c r="B12" s="36"/>
      <c r="C12" s="36"/>
      <c r="D12" s="36"/>
      <c r="E12" s="36"/>
      <c r="F12" s="36"/>
      <c r="G12" s="37"/>
      <c r="H12" s="37"/>
      <c r="N12" s="53"/>
    </row>
    <row r="13" spans="1:8" ht="15" customHeight="1">
      <c r="A13" s="190"/>
      <c r="B13" s="190" t="s">
        <v>9</v>
      </c>
      <c r="C13" s="190" t="s">
        <v>53</v>
      </c>
      <c r="D13" s="190"/>
      <c r="E13" s="190" t="s">
        <v>66</v>
      </c>
      <c r="F13" s="190"/>
      <c r="G13" s="202" t="s">
        <v>179</v>
      </c>
      <c r="H13" s="202" t="s">
        <v>171</v>
      </c>
    </row>
    <row r="14" spans="1:8" ht="14.25">
      <c r="A14" s="190"/>
      <c r="B14" s="190"/>
      <c r="C14" s="190"/>
      <c r="D14" s="190"/>
      <c r="E14" s="190"/>
      <c r="F14" s="190"/>
      <c r="G14" s="202"/>
      <c r="H14" s="202"/>
    </row>
    <row r="15" spans="1:8" ht="14.25">
      <c r="A15" s="190"/>
      <c r="B15" s="190"/>
      <c r="C15" s="151" t="s">
        <v>34</v>
      </c>
      <c r="D15" s="151" t="s">
        <v>35</v>
      </c>
      <c r="E15" s="151" t="s">
        <v>37</v>
      </c>
      <c r="F15" s="151" t="s">
        <v>36</v>
      </c>
      <c r="G15" s="202"/>
      <c r="H15" s="202"/>
    </row>
    <row r="16" spans="1:8" ht="14.25">
      <c r="A16" s="158" t="s">
        <v>122</v>
      </c>
      <c r="B16" s="79">
        <v>707654</v>
      </c>
      <c r="C16" s="79">
        <v>344270</v>
      </c>
      <c r="D16" s="79">
        <v>363384</v>
      </c>
      <c r="E16" s="79">
        <v>181462</v>
      </c>
      <c r="F16" s="79">
        <v>526192</v>
      </c>
      <c r="G16" s="79">
        <v>383418</v>
      </c>
      <c r="H16" s="79">
        <v>324236</v>
      </c>
    </row>
    <row r="17" spans="1:8" ht="14.25">
      <c r="A17" s="159"/>
      <c r="B17" s="78"/>
      <c r="C17" s="78"/>
      <c r="D17" s="78"/>
      <c r="E17" s="78"/>
      <c r="F17" s="78"/>
      <c r="G17" s="78"/>
      <c r="H17" s="78"/>
    </row>
    <row r="18" spans="1:10" ht="14.25">
      <c r="A18" s="159" t="s">
        <v>61</v>
      </c>
      <c r="B18" s="79">
        <v>260394</v>
      </c>
      <c r="C18" s="79">
        <v>136316</v>
      </c>
      <c r="D18" s="79">
        <v>124078</v>
      </c>
      <c r="E18" s="79">
        <v>28418</v>
      </c>
      <c r="F18" s="79">
        <v>231976</v>
      </c>
      <c r="G18" s="79">
        <v>171240</v>
      </c>
      <c r="H18" s="79">
        <v>89154</v>
      </c>
      <c r="J18" s="53"/>
    </row>
    <row r="19" spans="1:8" ht="14.25">
      <c r="A19" s="159" t="s">
        <v>56</v>
      </c>
      <c r="B19" s="79">
        <v>203533</v>
      </c>
      <c r="C19" s="79">
        <v>106414</v>
      </c>
      <c r="D19" s="79">
        <v>97119</v>
      </c>
      <c r="E19" s="79">
        <v>40456</v>
      </c>
      <c r="F19" s="79">
        <v>163076</v>
      </c>
      <c r="G19" s="79">
        <v>138565</v>
      </c>
      <c r="H19" s="79">
        <v>64967</v>
      </c>
    </row>
    <row r="20" spans="1:8" ht="14.25">
      <c r="A20" s="159" t="s">
        <v>101</v>
      </c>
      <c r="B20" s="79">
        <v>55290</v>
      </c>
      <c r="C20" s="79">
        <v>20551</v>
      </c>
      <c r="D20" s="79">
        <v>34739</v>
      </c>
      <c r="E20" s="79">
        <v>18593</v>
      </c>
      <c r="F20" s="79">
        <v>36697</v>
      </c>
      <c r="G20" s="79">
        <v>26054</v>
      </c>
      <c r="H20" s="79">
        <v>29236</v>
      </c>
    </row>
    <row r="21" spans="1:8" ht="14.25">
      <c r="A21" s="159" t="s">
        <v>57</v>
      </c>
      <c r="B21" s="79">
        <v>144066</v>
      </c>
      <c r="C21" s="79">
        <v>61657</v>
      </c>
      <c r="D21" s="79">
        <v>82409</v>
      </c>
      <c r="E21" s="79">
        <v>61900</v>
      </c>
      <c r="F21" s="79">
        <v>82166</v>
      </c>
      <c r="G21" s="79">
        <v>42552</v>
      </c>
      <c r="H21" s="79">
        <v>101514</v>
      </c>
    </row>
    <row r="22" spans="1:8" ht="14.25">
      <c r="A22" s="159" t="s">
        <v>102</v>
      </c>
      <c r="B22" s="79">
        <v>44372</v>
      </c>
      <c r="C22" s="79">
        <v>19332</v>
      </c>
      <c r="D22" s="79">
        <v>25040</v>
      </c>
      <c r="E22" s="79">
        <v>32094</v>
      </c>
      <c r="F22" s="79">
        <v>12277</v>
      </c>
      <c r="G22" s="79">
        <v>5007</v>
      </c>
      <c r="H22" s="79">
        <v>39365</v>
      </c>
    </row>
    <row r="23" spans="1:8" ht="14.25">
      <c r="A23" s="1"/>
      <c r="B23" s="1"/>
      <c r="C23" s="1"/>
      <c r="D23" s="1"/>
      <c r="E23" s="1"/>
      <c r="F23" s="1"/>
      <c r="G23" s="1"/>
      <c r="H23" s="1"/>
    </row>
    <row r="25" ht="14.25">
      <c r="E25" s="22"/>
    </row>
    <row r="26" spans="2:8" ht="14.25">
      <c r="B26" s="53"/>
      <c r="C26" s="53"/>
      <c r="D26" s="53"/>
      <c r="E26" s="53"/>
      <c r="F26" s="53"/>
      <c r="G26" s="53"/>
      <c r="H26" s="53"/>
    </row>
    <row r="28" spans="2:13" ht="14.25">
      <c r="B28" s="53"/>
      <c r="C28" s="53"/>
      <c r="D28" s="53"/>
      <c r="E28" s="53"/>
      <c r="F28" s="53"/>
      <c r="G28" s="53"/>
      <c r="H28" s="53"/>
      <c r="M28" s="53"/>
    </row>
    <row r="29" spans="2:13" ht="14.25">
      <c r="B29" s="53"/>
      <c r="C29" s="53"/>
      <c r="D29" s="53"/>
      <c r="E29" s="53"/>
      <c r="F29" s="53"/>
      <c r="G29" s="53"/>
      <c r="H29" s="53"/>
      <c r="M29" s="53"/>
    </row>
    <row r="30" spans="2:13" ht="14.25">
      <c r="B30" s="53"/>
      <c r="C30" s="53"/>
      <c r="D30" s="53"/>
      <c r="E30" s="53"/>
      <c r="F30" s="53"/>
      <c r="G30" s="53"/>
      <c r="H30" s="53"/>
      <c r="M30" s="53"/>
    </row>
    <row r="31" spans="2:13" ht="14.25">
      <c r="B31" s="53"/>
      <c r="C31" s="53"/>
      <c r="D31" s="53"/>
      <c r="E31" s="53"/>
      <c r="F31" s="53"/>
      <c r="G31" s="53"/>
      <c r="H31" s="53"/>
      <c r="M31" s="53"/>
    </row>
    <row r="32" spans="2:13" ht="14.25">
      <c r="B32" s="53"/>
      <c r="C32" s="53"/>
      <c r="D32" s="53"/>
      <c r="E32" s="53"/>
      <c r="F32" s="53"/>
      <c r="G32" s="53"/>
      <c r="H32" s="53"/>
      <c r="M32" s="53"/>
    </row>
    <row r="33" spans="5:6" ht="14.25">
      <c r="E33" s="53"/>
      <c r="F33" s="53"/>
    </row>
    <row r="34" ht="14.25">
      <c r="M34" s="53"/>
    </row>
    <row r="36" ht="14.25">
      <c r="H36" s="53"/>
    </row>
  </sheetData>
  <sheetProtection/>
  <mergeCells count="12">
    <mergeCell ref="A2:A4"/>
    <mergeCell ref="B2:B4"/>
    <mergeCell ref="C2:D3"/>
    <mergeCell ref="E2:F3"/>
    <mergeCell ref="A13:A15"/>
    <mergeCell ref="G2:G4"/>
    <mergeCell ref="H2:H4"/>
    <mergeCell ref="B13:B15"/>
    <mergeCell ref="C13:D14"/>
    <mergeCell ref="E13:F14"/>
    <mergeCell ref="G13:G15"/>
    <mergeCell ref="H13:H15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K24"/>
  <sheetViews>
    <sheetView zoomScaleSheetLayoutView="100" zoomScalePageLayoutView="0" workbookViewId="0" topLeftCell="A1">
      <selection activeCell="D8" sqref="D8"/>
    </sheetView>
  </sheetViews>
  <sheetFormatPr defaultColWidth="9.140625" defaultRowHeight="15"/>
  <cols>
    <col min="1" max="1" width="44.57421875" style="54" customWidth="1"/>
    <col min="2" max="2" width="12.28125" style="54" customWidth="1"/>
    <col min="3" max="6" width="9.00390625" style="54" bestFit="1" customWidth="1"/>
    <col min="7" max="7" width="14.140625" style="54" customWidth="1"/>
    <col min="8" max="8" width="15.28125" style="54" customWidth="1"/>
    <col min="9" max="9" width="16.140625" style="54" customWidth="1"/>
    <col min="10" max="16384" width="9.140625" style="54" customWidth="1"/>
  </cols>
  <sheetData>
    <row r="1" spans="1:9" ht="14.25">
      <c r="A1" s="160" t="s">
        <v>219</v>
      </c>
      <c r="B1" s="116"/>
      <c r="C1" s="116"/>
      <c r="D1" s="116"/>
      <c r="E1" s="116"/>
      <c r="F1" s="116"/>
      <c r="G1" s="116"/>
      <c r="H1" s="116"/>
      <c r="I1" s="92"/>
    </row>
    <row r="2" spans="1:9" ht="15" customHeight="1">
      <c r="A2" s="190"/>
      <c r="B2" s="190" t="s">
        <v>9</v>
      </c>
      <c r="C2" s="190" t="s">
        <v>53</v>
      </c>
      <c r="D2" s="190"/>
      <c r="E2" s="190" t="s">
        <v>66</v>
      </c>
      <c r="F2" s="190"/>
      <c r="G2" s="202" t="s">
        <v>179</v>
      </c>
      <c r="H2" s="202" t="s">
        <v>171</v>
      </c>
      <c r="I2" s="202" t="s">
        <v>196</v>
      </c>
    </row>
    <row r="3" spans="1:9" ht="14.25">
      <c r="A3" s="190"/>
      <c r="B3" s="190"/>
      <c r="C3" s="190"/>
      <c r="D3" s="190"/>
      <c r="E3" s="190"/>
      <c r="F3" s="190"/>
      <c r="G3" s="202"/>
      <c r="H3" s="202"/>
      <c r="I3" s="202"/>
    </row>
    <row r="4" spans="1:9" ht="14.25">
      <c r="A4" s="190"/>
      <c r="B4" s="190"/>
      <c r="C4" s="151" t="s">
        <v>34</v>
      </c>
      <c r="D4" s="151" t="s">
        <v>35</v>
      </c>
      <c r="E4" s="151" t="s">
        <v>37</v>
      </c>
      <c r="F4" s="151" t="s">
        <v>36</v>
      </c>
      <c r="G4" s="202"/>
      <c r="H4" s="202"/>
      <c r="I4" s="202"/>
    </row>
    <row r="5" spans="1:10" ht="14.25">
      <c r="A5" s="158" t="s">
        <v>146</v>
      </c>
      <c r="B5" s="78">
        <v>655841</v>
      </c>
      <c r="C5" s="78">
        <v>322960</v>
      </c>
      <c r="D5" s="78">
        <v>332881</v>
      </c>
      <c r="E5" s="78">
        <v>169569</v>
      </c>
      <c r="F5" s="78">
        <v>486272</v>
      </c>
      <c r="G5" s="78">
        <v>357816</v>
      </c>
      <c r="H5" s="78">
        <v>298026</v>
      </c>
      <c r="I5" s="151"/>
      <c r="J5" s="53"/>
    </row>
    <row r="6" spans="1:9" ht="31.5" customHeight="1">
      <c r="A6" s="161" t="s">
        <v>104</v>
      </c>
      <c r="B6" s="78">
        <v>79130</v>
      </c>
      <c r="C6" s="78">
        <v>31155</v>
      </c>
      <c r="D6" s="78">
        <v>47975</v>
      </c>
      <c r="E6" s="78">
        <v>23360</v>
      </c>
      <c r="F6" s="78">
        <v>55770</v>
      </c>
      <c r="G6" s="78">
        <v>41503</v>
      </c>
      <c r="H6" s="78">
        <v>37627</v>
      </c>
      <c r="I6" s="93">
        <v>97279</v>
      </c>
    </row>
    <row r="7" spans="1:9" ht="30.75" customHeight="1">
      <c r="A7" s="161" t="s">
        <v>105</v>
      </c>
      <c r="B7" s="78">
        <v>5887</v>
      </c>
      <c r="C7" s="78">
        <v>2989</v>
      </c>
      <c r="D7" s="78">
        <v>2898</v>
      </c>
      <c r="E7" s="78">
        <v>393</v>
      </c>
      <c r="F7" s="78">
        <v>5494</v>
      </c>
      <c r="G7" s="78">
        <v>4592</v>
      </c>
      <c r="H7" s="78">
        <v>1295</v>
      </c>
      <c r="I7" s="93">
        <v>25043</v>
      </c>
    </row>
    <row r="8" spans="1:9" ht="31.5" customHeight="1">
      <c r="A8" s="161" t="s">
        <v>106</v>
      </c>
      <c r="B8" s="78">
        <v>208641</v>
      </c>
      <c r="C8" s="78">
        <v>110309</v>
      </c>
      <c r="D8" s="78">
        <v>98332</v>
      </c>
      <c r="E8" s="78">
        <v>57934</v>
      </c>
      <c r="F8" s="78">
        <v>150707</v>
      </c>
      <c r="G8" s="78">
        <v>109634</v>
      </c>
      <c r="H8" s="78">
        <v>99007</v>
      </c>
      <c r="I8" s="93">
        <v>271370</v>
      </c>
    </row>
    <row r="9" spans="1:10" ht="29.25">
      <c r="A9" s="161" t="s">
        <v>90</v>
      </c>
      <c r="B9" s="78">
        <v>25274</v>
      </c>
      <c r="C9" s="78">
        <v>10129</v>
      </c>
      <c r="D9" s="78">
        <v>15145</v>
      </c>
      <c r="E9" s="78">
        <v>12107</v>
      </c>
      <c r="F9" s="78">
        <v>13167</v>
      </c>
      <c r="G9" s="78">
        <v>7457</v>
      </c>
      <c r="H9" s="78">
        <v>17817</v>
      </c>
      <c r="I9" s="93">
        <v>54462</v>
      </c>
      <c r="J9" s="53"/>
    </row>
    <row r="10" spans="1:9" ht="32.25" customHeight="1">
      <c r="A10" s="161" t="s">
        <v>107</v>
      </c>
      <c r="B10" s="78">
        <v>293292</v>
      </c>
      <c r="C10" s="78">
        <v>152756</v>
      </c>
      <c r="D10" s="78">
        <v>140536</v>
      </c>
      <c r="E10" s="78">
        <v>50311</v>
      </c>
      <c r="F10" s="78">
        <v>242981</v>
      </c>
      <c r="G10" s="78">
        <v>183547</v>
      </c>
      <c r="H10" s="78">
        <v>109745</v>
      </c>
      <c r="I10" s="93">
        <v>454846</v>
      </c>
    </row>
    <row r="11" spans="1:9" ht="31.5" customHeight="1">
      <c r="A11" s="161" t="s">
        <v>91</v>
      </c>
      <c r="B11" s="78">
        <v>36378</v>
      </c>
      <c r="C11" s="78">
        <v>13242</v>
      </c>
      <c r="D11" s="78">
        <v>23136</v>
      </c>
      <c r="E11" s="78">
        <v>19940</v>
      </c>
      <c r="F11" s="78">
        <v>16438</v>
      </c>
      <c r="G11" s="78">
        <v>10251</v>
      </c>
      <c r="H11" s="78">
        <v>26127</v>
      </c>
      <c r="I11" s="93">
        <v>84189</v>
      </c>
    </row>
    <row r="12" spans="1:9" ht="29.25">
      <c r="A12" s="161" t="s">
        <v>108</v>
      </c>
      <c r="B12" s="78">
        <v>7239</v>
      </c>
      <c r="C12" s="78">
        <v>2379</v>
      </c>
      <c r="D12" s="78">
        <v>4859</v>
      </c>
      <c r="E12" s="78">
        <v>5524</v>
      </c>
      <c r="F12" s="78">
        <v>1715</v>
      </c>
      <c r="G12" s="78">
        <v>830</v>
      </c>
      <c r="H12" s="78">
        <v>6408</v>
      </c>
      <c r="I12" s="93">
        <v>73279</v>
      </c>
    </row>
    <row r="13" spans="1:9" ht="15.75" customHeight="1">
      <c r="A13" s="38"/>
      <c r="B13" s="76"/>
      <c r="C13" s="38"/>
      <c r="D13" s="38"/>
      <c r="E13" s="38"/>
      <c r="F13" s="38"/>
      <c r="G13" s="38"/>
      <c r="H13" s="38"/>
      <c r="I13" s="38"/>
    </row>
    <row r="14" spans="1:8" ht="15.75" customHeight="1">
      <c r="A14" s="215"/>
      <c r="B14" s="216"/>
      <c r="C14" s="216"/>
      <c r="D14" s="216"/>
      <c r="E14" s="216"/>
      <c r="F14" s="216"/>
      <c r="G14" s="216"/>
      <c r="H14" s="216"/>
    </row>
    <row r="15" spans="1:8" ht="14.25">
      <c r="A15" s="24" t="s">
        <v>220</v>
      </c>
      <c r="B15" s="36"/>
      <c r="C15" s="36"/>
      <c r="D15" s="36"/>
      <c r="E15" s="36"/>
      <c r="F15" s="36"/>
      <c r="G15" s="36"/>
      <c r="H15" s="36"/>
    </row>
    <row r="16" spans="1:11" ht="14.25">
      <c r="A16" s="190"/>
      <c r="B16" s="190" t="s">
        <v>9</v>
      </c>
      <c r="C16" s="190" t="s">
        <v>53</v>
      </c>
      <c r="D16" s="190"/>
      <c r="E16" s="190" t="s">
        <v>66</v>
      </c>
      <c r="F16" s="190"/>
      <c r="G16" s="202" t="s">
        <v>179</v>
      </c>
      <c r="H16" s="202" t="s">
        <v>171</v>
      </c>
      <c r="K16" s="53"/>
    </row>
    <row r="17" spans="1:11" ht="14.25">
      <c r="A17" s="190"/>
      <c r="B17" s="190"/>
      <c r="C17" s="190"/>
      <c r="D17" s="190"/>
      <c r="E17" s="190"/>
      <c r="F17" s="190"/>
      <c r="G17" s="202"/>
      <c r="H17" s="202"/>
      <c r="K17" s="53"/>
    </row>
    <row r="18" spans="1:11" ht="14.25">
      <c r="A18" s="190"/>
      <c r="B18" s="190"/>
      <c r="C18" s="151" t="s">
        <v>34</v>
      </c>
      <c r="D18" s="151" t="s">
        <v>35</v>
      </c>
      <c r="E18" s="151" t="s">
        <v>37</v>
      </c>
      <c r="F18" s="151" t="s">
        <v>36</v>
      </c>
      <c r="G18" s="202"/>
      <c r="H18" s="202"/>
      <c r="K18" s="53"/>
    </row>
    <row r="19" spans="1:11" ht="14.25">
      <c r="A19" s="162" t="s">
        <v>122</v>
      </c>
      <c r="B19" s="79">
        <v>682833</v>
      </c>
      <c r="C19" s="79">
        <v>335594</v>
      </c>
      <c r="D19" s="79">
        <v>347239</v>
      </c>
      <c r="E19" s="79">
        <v>177469</v>
      </c>
      <c r="F19" s="79">
        <v>505364</v>
      </c>
      <c r="G19" s="79">
        <v>367369</v>
      </c>
      <c r="H19" s="79">
        <v>315465</v>
      </c>
      <c r="K19" s="53"/>
    </row>
    <row r="20" spans="1:11" ht="14.25">
      <c r="A20" s="92" t="s">
        <v>147</v>
      </c>
      <c r="B20" s="79">
        <v>303624</v>
      </c>
      <c r="C20" s="79">
        <v>159833</v>
      </c>
      <c r="D20" s="79">
        <v>143791</v>
      </c>
      <c r="E20" s="79">
        <v>54103</v>
      </c>
      <c r="F20" s="79">
        <v>249521</v>
      </c>
      <c r="G20" s="79">
        <v>194900</v>
      </c>
      <c r="H20" s="79">
        <v>108723</v>
      </c>
      <c r="K20" s="53"/>
    </row>
    <row r="21" spans="1:11" ht="14.25">
      <c r="A21" s="92" t="s">
        <v>148</v>
      </c>
      <c r="B21" s="79">
        <v>149521</v>
      </c>
      <c r="C21" s="79">
        <v>72937</v>
      </c>
      <c r="D21" s="79">
        <v>76583</v>
      </c>
      <c r="E21" s="79">
        <v>41041</v>
      </c>
      <c r="F21" s="79">
        <v>108480</v>
      </c>
      <c r="G21" s="79">
        <v>77298</v>
      </c>
      <c r="H21" s="79">
        <v>72223</v>
      </c>
      <c r="K21" s="53"/>
    </row>
    <row r="22" spans="1:11" ht="14.25">
      <c r="A22" s="92" t="s">
        <v>149</v>
      </c>
      <c r="B22" s="79">
        <v>74062</v>
      </c>
      <c r="C22" s="79">
        <v>40514</v>
      </c>
      <c r="D22" s="79">
        <v>33548</v>
      </c>
      <c r="E22" s="79">
        <v>25341</v>
      </c>
      <c r="F22" s="79">
        <v>48721</v>
      </c>
      <c r="G22" s="79">
        <v>37372</v>
      </c>
      <c r="H22" s="79">
        <v>36690</v>
      </c>
      <c r="K22" s="53"/>
    </row>
    <row r="23" spans="1:8" ht="14.25">
      <c r="A23" s="92" t="s">
        <v>150</v>
      </c>
      <c r="B23" s="79">
        <v>69727</v>
      </c>
      <c r="C23" s="79">
        <v>29222</v>
      </c>
      <c r="D23" s="79">
        <v>40505</v>
      </c>
      <c r="E23" s="79">
        <v>22467</v>
      </c>
      <c r="F23" s="79">
        <v>47260</v>
      </c>
      <c r="G23" s="79">
        <v>29869</v>
      </c>
      <c r="H23" s="79">
        <v>39858</v>
      </c>
    </row>
    <row r="24" spans="1:11" ht="14.25">
      <c r="A24" s="92" t="s">
        <v>151</v>
      </c>
      <c r="B24" s="79">
        <v>85900</v>
      </c>
      <c r="C24" s="79">
        <v>33089</v>
      </c>
      <c r="D24" s="79">
        <v>52812</v>
      </c>
      <c r="E24" s="79">
        <v>34518</v>
      </c>
      <c r="F24" s="79">
        <v>51382</v>
      </c>
      <c r="G24" s="79">
        <v>27930</v>
      </c>
      <c r="H24" s="79">
        <v>57970</v>
      </c>
      <c r="K24" s="53"/>
    </row>
  </sheetData>
  <sheetProtection/>
  <mergeCells count="14">
    <mergeCell ref="B16:B18"/>
    <mergeCell ref="C16:D17"/>
    <mergeCell ref="E16:F17"/>
    <mergeCell ref="G16:G18"/>
    <mergeCell ref="H16:H18"/>
    <mergeCell ref="A16:A18"/>
    <mergeCell ref="I2:I4"/>
    <mergeCell ref="A14:H14"/>
    <mergeCell ref="B2:B4"/>
    <mergeCell ref="C2:D3"/>
    <mergeCell ref="E2:F3"/>
    <mergeCell ref="G2:G4"/>
    <mergeCell ref="H2:H4"/>
    <mergeCell ref="A2:A4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H27"/>
  <sheetViews>
    <sheetView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25.57421875" style="54" customWidth="1"/>
    <col min="2" max="2" width="12.57421875" style="54" customWidth="1"/>
    <col min="3" max="6" width="13.7109375" style="54" bestFit="1" customWidth="1"/>
    <col min="7" max="16384" width="9.140625" style="54" customWidth="1"/>
  </cols>
  <sheetData>
    <row r="1" ht="15.75">
      <c r="A1" s="35" t="s">
        <v>221</v>
      </c>
    </row>
    <row r="2" spans="1:6" ht="14.25">
      <c r="A2" s="203" t="s">
        <v>121</v>
      </c>
      <c r="B2" s="163"/>
      <c r="C2" s="203" t="s">
        <v>53</v>
      </c>
      <c r="D2" s="203"/>
      <c r="E2" s="203" t="s">
        <v>175</v>
      </c>
      <c r="F2" s="203"/>
    </row>
    <row r="3" spans="1:6" ht="14.25">
      <c r="A3" s="203"/>
      <c r="B3" s="163" t="s">
        <v>9</v>
      </c>
      <c r="C3" s="163" t="s">
        <v>34</v>
      </c>
      <c r="D3" s="163" t="s">
        <v>35</v>
      </c>
      <c r="E3" s="163" t="s">
        <v>37</v>
      </c>
      <c r="F3" s="163" t="s">
        <v>36</v>
      </c>
    </row>
    <row r="4" spans="1:6" s="5" customFormat="1" ht="14.25">
      <c r="A4" s="107" t="s">
        <v>9</v>
      </c>
      <c r="B4" s="89">
        <v>1017801</v>
      </c>
      <c r="C4" s="89">
        <v>504297</v>
      </c>
      <c r="D4" s="89">
        <v>513504</v>
      </c>
      <c r="E4" s="89">
        <v>156045</v>
      </c>
      <c r="F4" s="89">
        <v>861756</v>
      </c>
    </row>
    <row r="5" spans="1:8" ht="14.25">
      <c r="A5" s="92" t="s">
        <v>92</v>
      </c>
      <c r="B5" s="117">
        <v>212171</v>
      </c>
      <c r="C5" s="117">
        <v>89005</v>
      </c>
      <c r="D5" s="117">
        <v>123166</v>
      </c>
      <c r="E5" s="117">
        <v>18599</v>
      </c>
      <c r="F5" s="117">
        <v>193572</v>
      </c>
      <c r="H5" s="53"/>
    </row>
    <row r="6" spans="1:7" ht="14.25">
      <c r="A6" s="92" t="s">
        <v>93</v>
      </c>
      <c r="B6" s="117">
        <v>333912</v>
      </c>
      <c r="C6" s="117">
        <v>178266</v>
      </c>
      <c r="D6" s="117">
        <v>155647</v>
      </c>
      <c r="E6" s="117">
        <v>65774</v>
      </c>
      <c r="F6" s="117">
        <v>268139</v>
      </c>
      <c r="G6" s="53"/>
    </row>
    <row r="7" spans="1:7" ht="14.25">
      <c r="A7" s="92" t="s">
        <v>94</v>
      </c>
      <c r="B7" s="117">
        <v>410096</v>
      </c>
      <c r="C7" s="117">
        <v>203424</v>
      </c>
      <c r="D7" s="117">
        <v>206672</v>
      </c>
      <c r="E7" s="117">
        <v>64084</v>
      </c>
      <c r="F7" s="117">
        <v>346011</v>
      </c>
      <c r="G7" s="53"/>
    </row>
    <row r="8" spans="1:7" ht="14.25">
      <c r="A8" s="92" t="s">
        <v>95</v>
      </c>
      <c r="B8" s="117">
        <v>54265</v>
      </c>
      <c r="C8" s="117">
        <v>29145</v>
      </c>
      <c r="D8" s="117">
        <v>25119</v>
      </c>
      <c r="E8" s="117">
        <v>6970</v>
      </c>
      <c r="F8" s="117">
        <v>47295</v>
      </c>
      <c r="G8" s="53"/>
    </row>
    <row r="9" spans="1:7" ht="14.25">
      <c r="A9" s="92" t="s">
        <v>103</v>
      </c>
      <c r="B9" s="117">
        <v>7357</v>
      </c>
      <c r="C9" s="117">
        <v>4457</v>
      </c>
      <c r="D9" s="117">
        <v>2900</v>
      </c>
      <c r="E9" s="117">
        <v>619</v>
      </c>
      <c r="F9" s="117">
        <v>6738</v>
      </c>
      <c r="G9" s="53"/>
    </row>
    <row r="10" spans="1:6" ht="7.5" customHeight="1">
      <c r="A10" s="23"/>
      <c r="B10" s="23"/>
      <c r="C10" s="23"/>
      <c r="D10" s="23"/>
      <c r="E10" s="23"/>
      <c r="F10" s="23"/>
    </row>
    <row r="17" spans="2:4" ht="14.25">
      <c r="B17" s="53"/>
      <c r="C17" s="53"/>
      <c r="D17" s="53"/>
    </row>
    <row r="18" spans="3:4" ht="14.25">
      <c r="C18" s="53"/>
      <c r="D18" s="53"/>
    </row>
    <row r="19" spans="2:4" ht="14.25">
      <c r="B19" s="53"/>
      <c r="C19" s="53"/>
      <c r="D19" s="53"/>
    </row>
    <row r="21" spans="2:4" ht="14.25">
      <c r="B21" s="53"/>
      <c r="C21" s="53"/>
      <c r="D21" s="53"/>
    </row>
    <row r="22" spans="2:4" ht="14.25">
      <c r="B22" s="53"/>
      <c r="C22" s="53"/>
      <c r="D22" s="53"/>
    </row>
    <row r="23" spans="2:4" ht="14.25">
      <c r="B23" s="53"/>
      <c r="C23" s="53"/>
      <c r="D23" s="53"/>
    </row>
    <row r="24" spans="2:4" ht="14.25">
      <c r="B24" s="53"/>
      <c r="C24" s="53"/>
      <c r="D24" s="53"/>
    </row>
    <row r="25" ht="14.25">
      <c r="D25" s="53"/>
    </row>
    <row r="27" spans="2:4" ht="14.25">
      <c r="B27" s="53"/>
      <c r="C27" s="53"/>
      <c r="D27" s="53"/>
    </row>
  </sheetData>
  <sheetProtection/>
  <mergeCells count="3">
    <mergeCell ref="C2:D2"/>
    <mergeCell ref="E2:F2"/>
    <mergeCell ref="A2:A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tabSelected="1" zoomScaleSheetLayoutView="100" zoomScalePageLayoutView="0" workbookViewId="0" topLeftCell="A1">
      <selection activeCell="I4" sqref="I4:I9"/>
    </sheetView>
  </sheetViews>
  <sheetFormatPr defaultColWidth="9.140625" defaultRowHeight="15"/>
  <cols>
    <col min="1" max="1" width="45.8515625" style="36" customWidth="1"/>
    <col min="2" max="2" width="15.140625" style="36" customWidth="1"/>
    <col min="3" max="6" width="12.28125" style="36" customWidth="1"/>
    <col min="7" max="7" width="13.7109375" style="36" customWidth="1"/>
    <col min="8" max="8" width="15.8515625" style="36" customWidth="1"/>
    <col min="9" max="9" width="12.28125" style="36" customWidth="1"/>
    <col min="10" max="10" width="10.57421875" style="36" bestFit="1" customWidth="1"/>
    <col min="11" max="11" width="14.140625" style="36" customWidth="1"/>
    <col min="12" max="12" width="10.57421875" style="36" bestFit="1" customWidth="1"/>
    <col min="13" max="16384" width="9.140625" style="36" customWidth="1"/>
  </cols>
  <sheetData>
    <row r="1" s="54" customFormat="1" ht="14.25">
      <c r="A1" s="15" t="s">
        <v>201</v>
      </c>
    </row>
    <row r="2" spans="1:8" s="54" customFormat="1" ht="14.25">
      <c r="A2" s="165"/>
      <c r="B2" s="168" t="s">
        <v>96</v>
      </c>
      <c r="C2" s="169" t="s">
        <v>53</v>
      </c>
      <c r="D2" s="169"/>
      <c r="E2" s="169" t="s">
        <v>198</v>
      </c>
      <c r="F2" s="169"/>
      <c r="G2" s="166" t="s">
        <v>163</v>
      </c>
      <c r="H2" s="167" t="s">
        <v>171</v>
      </c>
    </row>
    <row r="3" spans="1:8" s="54" customFormat="1" ht="14.25">
      <c r="A3" s="165"/>
      <c r="B3" s="168"/>
      <c r="C3" s="169" t="s">
        <v>97</v>
      </c>
      <c r="D3" s="169" t="s">
        <v>98</v>
      </c>
      <c r="E3" s="169" t="s">
        <v>99</v>
      </c>
      <c r="F3" s="169" t="s">
        <v>100</v>
      </c>
      <c r="G3" s="166"/>
      <c r="H3" s="167"/>
    </row>
    <row r="4" spans="1:9" s="54" customFormat="1" ht="24.75" customHeight="1">
      <c r="A4" s="165"/>
      <c r="B4" s="168"/>
      <c r="C4" s="169"/>
      <c r="D4" s="169"/>
      <c r="E4" s="169"/>
      <c r="F4" s="169"/>
      <c r="G4" s="166"/>
      <c r="H4" s="167"/>
      <c r="I4" s="36"/>
    </row>
    <row r="5" spans="1:12" s="54" customFormat="1" ht="14.25">
      <c r="A5" s="77" t="s">
        <v>123</v>
      </c>
      <c r="B5" s="78">
        <f aca="true" t="shared" si="0" ref="B5:H5">SUM(B6,B9)</f>
        <v>7873327</v>
      </c>
      <c r="C5" s="78">
        <f t="shared" si="0"/>
        <v>3709666</v>
      </c>
      <c r="D5" s="78">
        <f t="shared" si="0"/>
        <v>4163661</v>
      </c>
      <c r="E5" s="78">
        <f t="shared" si="0"/>
        <v>1611279</v>
      </c>
      <c r="F5" s="78">
        <f t="shared" si="0"/>
        <v>6262047</v>
      </c>
      <c r="G5" s="78">
        <f t="shared" si="0"/>
        <v>3376556</v>
      </c>
      <c r="H5" s="78">
        <f t="shared" si="0"/>
        <v>4496770</v>
      </c>
      <c r="I5" s="50"/>
      <c r="J5" s="56"/>
      <c r="K5" s="56"/>
      <c r="L5" s="48"/>
    </row>
    <row r="6" spans="1:9" s="54" customFormat="1" ht="14.25">
      <c r="A6" s="77" t="s">
        <v>11</v>
      </c>
      <c r="B6" s="78">
        <f aca="true" t="shared" si="1" ref="B6:H6">SUM(B7:B8)</f>
        <v>4293305</v>
      </c>
      <c r="C6" s="78">
        <f t="shared" si="1"/>
        <v>2293389</v>
      </c>
      <c r="D6" s="78">
        <f t="shared" si="1"/>
        <v>1999916</v>
      </c>
      <c r="E6" s="78">
        <f t="shared" si="1"/>
        <v>1020218</v>
      </c>
      <c r="F6" s="78">
        <f t="shared" si="1"/>
        <v>3273087</v>
      </c>
      <c r="G6" s="78">
        <f t="shared" si="1"/>
        <v>1878472</v>
      </c>
      <c r="H6" s="78">
        <f t="shared" si="1"/>
        <v>2414833</v>
      </c>
      <c r="I6" s="36"/>
    </row>
    <row r="7" spans="1:9" s="54" customFormat="1" ht="14.25">
      <c r="A7" s="77" t="s">
        <v>124</v>
      </c>
      <c r="B7" s="79">
        <v>3585651</v>
      </c>
      <c r="C7" s="79">
        <v>1949119</v>
      </c>
      <c r="D7" s="79">
        <v>1636532</v>
      </c>
      <c r="E7" s="79">
        <v>838756</v>
      </c>
      <c r="F7" s="79">
        <v>2746895</v>
      </c>
      <c r="G7" s="79">
        <v>1495054</v>
      </c>
      <c r="H7" s="79">
        <v>2090597</v>
      </c>
      <c r="I7" s="29"/>
    </row>
    <row r="8" spans="1:10" s="54" customFormat="1" ht="14.25">
      <c r="A8" s="77" t="s">
        <v>125</v>
      </c>
      <c r="B8" s="79">
        <v>707654</v>
      </c>
      <c r="C8" s="79">
        <v>344270</v>
      </c>
      <c r="D8" s="79">
        <v>363384</v>
      </c>
      <c r="E8" s="79">
        <v>181462</v>
      </c>
      <c r="F8" s="79">
        <v>526192</v>
      </c>
      <c r="G8" s="79">
        <v>383418</v>
      </c>
      <c r="H8" s="79">
        <v>324236</v>
      </c>
      <c r="I8" s="50"/>
      <c r="J8" s="9"/>
    </row>
    <row r="9" spans="1:10" s="54" customFormat="1" ht="14.25">
      <c r="A9" s="77" t="s">
        <v>14</v>
      </c>
      <c r="B9" s="79">
        <v>3580022</v>
      </c>
      <c r="C9" s="79">
        <v>1416277</v>
      </c>
      <c r="D9" s="79">
        <v>2163745</v>
      </c>
      <c r="E9" s="79">
        <v>591061</v>
      </c>
      <c r="F9" s="79">
        <v>2988960</v>
      </c>
      <c r="G9" s="79">
        <v>1498084</v>
      </c>
      <c r="H9" s="79">
        <v>2081937</v>
      </c>
      <c r="I9" s="50"/>
      <c r="J9" s="48"/>
    </row>
    <row r="10" spans="1:10" s="54" customFormat="1" ht="14.25">
      <c r="A10" s="80"/>
      <c r="B10" s="80"/>
      <c r="C10" s="80"/>
      <c r="D10" s="80"/>
      <c r="E10" s="80"/>
      <c r="F10" s="80"/>
      <c r="G10" s="80"/>
      <c r="H10" s="80"/>
      <c r="I10" s="41"/>
      <c r="J10" s="48"/>
    </row>
    <row r="11" spans="1:10" s="54" customFormat="1" ht="14.25">
      <c r="A11" s="77" t="s">
        <v>126</v>
      </c>
      <c r="B11" s="79">
        <f aca="true" t="shared" si="2" ref="B11:H11">SUM(B12:B14)</f>
        <v>2873548</v>
      </c>
      <c r="C11" s="79">
        <f t="shared" si="2"/>
        <v>1268339</v>
      </c>
      <c r="D11" s="79">
        <f t="shared" si="2"/>
        <v>1605208</v>
      </c>
      <c r="E11" s="79">
        <f t="shared" si="2"/>
        <v>530930</v>
      </c>
      <c r="F11" s="79">
        <f t="shared" si="2"/>
        <v>2342618</v>
      </c>
      <c r="G11" s="79">
        <f t="shared" si="2"/>
        <v>1677578</v>
      </c>
      <c r="H11" s="79">
        <f t="shared" si="2"/>
        <v>1195969</v>
      </c>
      <c r="I11" s="36"/>
      <c r="J11" s="48"/>
    </row>
    <row r="12" spans="1:9" s="54" customFormat="1" ht="14.25">
      <c r="A12" s="77" t="s">
        <v>125</v>
      </c>
      <c r="B12" s="79">
        <v>707654</v>
      </c>
      <c r="C12" s="79">
        <v>344270</v>
      </c>
      <c r="D12" s="79">
        <v>363384</v>
      </c>
      <c r="E12" s="79">
        <v>181462</v>
      </c>
      <c r="F12" s="79">
        <v>526192</v>
      </c>
      <c r="G12" s="79">
        <v>383418</v>
      </c>
      <c r="H12" s="79">
        <v>324236</v>
      </c>
      <c r="I12" s="57"/>
    </row>
    <row r="13" spans="1:8" s="54" customFormat="1" ht="14.25">
      <c r="A13" s="77" t="s">
        <v>127</v>
      </c>
      <c r="B13" s="79">
        <v>1017801</v>
      </c>
      <c r="C13" s="79">
        <v>504297</v>
      </c>
      <c r="D13" s="79">
        <v>513504</v>
      </c>
      <c r="E13" s="79">
        <v>156045</v>
      </c>
      <c r="F13" s="79">
        <v>861756</v>
      </c>
      <c r="G13" s="79">
        <v>583984</v>
      </c>
      <c r="H13" s="79">
        <v>433817</v>
      </c>
    </row>
    <row r="14" spans="1:8" s="54" customFormat="1" ht="14.25">
      <c r="A14" s="77" t="s">
        <v>128</v>
      </c>
      <c r="B14" s="79">
        <v>1148093</v>
      </c>
      <c r="C14" s="79">
        <v>419772</v>
      </c>
      <c r="D14" s="79">
        <v>728320</v>
      </c>
      <c r="E14" s="79">
        <v>193423</v>
      </c>
      <c r="F14" s="79">
        <v>954670</v>
      </c>
      <c r="G14" s="79">
        <v>710176</v>
      </c>
      <c r="H14" s="79">
        <v>437916</v>
      </c>
    </row>
    <row r="15" spans="1:13" s="54" customFormat="1" ht="15" customHeight="1">
      <c r="A15" s="80"/>
      <c r="B15" s="80"/>
      <c r="C15" s="80"/>
      <c r="D15" s="80"/>
      <c r="E15" s="80"/>
      <c r="F15" s="80"/>
      <c r="G15" s="80"/>
      <c r="H15" s="80"/>
      <c r="M15" s="48"/>
    </row>
    <row r="16" spans="1:8" s="54" customFormat="1" ht="14.25">
      <c r="A16" s="77" t="s">
        <v>153</v>
      </c>
      <c r="B16" s="81">
        <f aca="true" t="shared" si="3" ref="B16:H16">B6/B5*100</f>
        <v>54.52974327117367</v>
      </c>
      <c r="C16" s="81">
        <f t="shared" si="3"/>
        <v>61.8219807389668</v>
      </c>
      <c r="D16" s="81">
        <f t="shared" si="3"/>
        <v>48.032632820011045</v>
      </c>
      <c r="E16" s="81">
        <f t="shared" si="3"/>
        <v>63.31727776505497</v>
      </c>
      <c r="F16" s="81">
        <f t="shared" si="3"/>
        <v>52.268643144965225</v>
      </c>
      <c r="G16" s="81">
        <f t="shared" si="3"/>
        <v>55.63278085718111</v>
      </c>
      <c r="H16" s="81">
        <f t="shared" si="3"/>
        <v>53.70150129982187</v>
      </c>
    </row>
    <row r="17" spans="1:8" s="54" customFormat="1" ht="14.25">
      <c r="A17" s="77" t="s">
        <v>154</v>
      </c>
      <c r="B17" s="81">
        <f aca="true" t="shared" si="4" ref="B17:H17">B7/B5*100</f>
        <v>45.541751282526434</v>
      </c>
      <c r="C17" s="81">
        <f t="shared" si="4"/>
        <v>52.54163043249716</v>
      </c>
      <c r="D17" s="81">
        <f t="shared" si="4"/>
        <v>39.305121142187126</v>
      </c>
      <c r="E17" s="81">
        <f t="shared" si="4"/>
        <v>52.05529272087578</v>
      </c>
      <c r="F17" s="81">
        <f t="shared" si="4"/>
        <v>43.86576785514386</v>
      </c>
      <c r="G17" s="81">
        <f t="shared" si="4"/>
        <v>44.27748273684784</v>
      </c>
      <c r="H17" s="81">
        <f t="shared" si="4"/>
        <v>46.4910813761878</v>
      </c>
    </row>
    <row r="18" spans="1:8" s="54" customFormat="1" ht="14.25">
      <c r="A18" s="77" t="s">
        <v>155</v>
      </c>
      <c r="B18" s="81">
        <f>B13/B7*100</f>
        <v>28.385389431375224</v>
      </c>
      <c r="C18" s="81">
        <f aca="true" t="shared" si="5" ref="C18:H18">C13/C7*100</f>
        <v>25.87307393750715</v>
      </c>
      <c r="D18" s="81">
        <f t="shared" si="5"/>
        <v>31.3775715965224</v>
      </c>
      <c r="E18" s="81">
        <f t="shared" si="5"/>
        <v>18.60433785272475</v>
      </c>
      <c r="F18" s="81">
        <f t="shared" si="5"/>
        <v>31.372003662316907</v>
      </c>
      <c r="G18" s="81">
        <f t="shared" si="5"/>
        <v>39.061064015079054</v>
      </c>
      <c r="H18" s="81">
        <f t="shared" si="5"/>
        <v>20.750866857648795</v>
      </c>
    </row>
    <row r="19" spans="1:8" s="54" customFormat="1" ht="14.25">
      <c r="A19" s="77" t="s">
        <v>156</v>
      </c>
      <c r="B19" s="81">
        <f>B8/B6*100</f>
        <v>16.482732999402558</v>
      </c>
      <c r="C19" s="81">
        <f aca="true" t="shared" si="6" ref="C19:H19">C8/C6*100</f>
        <v>15.011408880046082</v>
      </c>
      <c r="D19" s="81">
        <f t="shared" si="6"/>
        <v>18.169963138451813</v>
      </c>
      <c r="E19" s="81">
        <f t="shared" si="6"/>
        <v>17.786590709044535</v>
      </c>
      <c r="F19" s="81">
        <f t="shared" si="6"/>
        <v>16.076321833180724</v>
      </c>
      <c r="G19" s="81">
        <f t="shared" si="6"/>
        <v>20.4111639673096</v>
      </c>
      <c r="H19" s="81">
        <f t="shared" si="6"/>
        <v>13.426849807005286</v>
      </c>
    </row>
    <row r="20" spans="1:8" s="54" customFormat="1" ht="29.25">
      <c r="A20" s="82" t="s">
        <v>157</v>
      </c>
      <c r="B20" s="81">
        <f>(B8+B13)/B6*100</f>
        <v>40.18943447996357</v>
      </c>
      <c r="C20" s="81">
        <f aca="true" t="shared" si="7" ref="C20:H20">(C8+C13)/C6*100</f>
        <v>37.000569898957394</v>
      </c>
      <c r="D20" s="81">
        <f t="shared" si="7"/>
        <v>43.84624154214477</v>
      </c>
      <c r="E20" s="81">
        <f t="shared" si="7"/>
        <v>33.08185113377729</v>
      </c>
      <c r="F20" s="81">
        <f t="shared" si="7"/>
        <v>42.40486122122632</v>
      </c>
      <c r="G20" s="81">
        <f t="shared" si="7"/>
        <v>51.499410158895095</v>
      </c>
      <c r="H20" s="81">
        <f t="shared" si="7"/>
        <v>31.391528938025942</v>
      </c>
    </row>
    <row r="21" spans="1:8" s="54" customFormat="1" ht="28.5" customHeight="1">
      <c r="A21" s="82" t="s">
        <v>158</v>
      </c>
      <c r="B21" s="81">
        <f>(B8+B14)/(B6+B14)*100</f>
        <v>34.104232037428616</v>
      </c>
      <c r="C21" s="81">
        <f aca="true" t="shared" si="8" ref="C21:H21">(C8+C14)/(C6+C14)*100</f>
        <v>28.160584646469562</v>
      </c>
      <c r="D21" s="81">
        <f t="shared" si="8"/>
        <v>40.01501336394652</v>
      </c>
      <c r="E21" s="81">
        <f t="shared" si="8"/>
        <v>30.889282745062175</v>
      </c>
      <c r="F21" s="81">
        <f t="shared" si="8"/>
        <v>35.027131407978274</v>
      </c>
      <c r="G21" s="81">
        <f t="shared" si="8"/>
        <v>42.24575917621863</v>
      </c>
      <c r="H21" s="81">
        <f t="shared" si="8"/>
        <v>26.71640582469751</v>
      </c>
    </row>
    <row r="22" spans="1:9" s="54" customFormat="1" ht="29.25">
      <c r="A22" s="82" t="s">
        <v>159</v>
      </c>
      <c r="B22" s="81">
        <f>(B12+B13+B14)/(B14+B6)*100</f>
        <v>52.8090023923999</v>
      </c>
      <c r="C22" s="81">
        <f aca="true" t="shared" si="9" ref="C22:H22">(C12+C13+C14)/(C14+C6)*100</f>
        <v>46.74764969716135</v>
      </c>
      <c r="D22" s="81">
        <f t="shared" si="9"/>
        <v>58.8368454928386</v>
      </c>
      <c r="E22" s="81">
        <f t="shared" si="9"/>
        <v>43.74687407561215</v>
      </c>
      <c r="F22" s="81">
        <f t="shared" si="9"/>
        <v>55.41042212217968</v>
      </c>
      <c r="G22" s="81">
        <f t="shared" si="9"/>
        <v>64.80518015581879</v>
      </c>
      <c r="H22" s="81">
        <f t="shared" si="9"/>
        <v>41.923386880514194</v>
      </c>
      <c r="I22" s="49"/>
    </row>
    <row r="23" spans="1:8" s="54" customFormat="1" ht="15" customHeight="1">
      <c r="A23" s="80"/>
      <c r="B23" s="83"/>
      <c r="C23" s="83"/>
      <c r="D23" s="83"/>
      <c r="E23" s="83"/>
      <c r="F23" s="83"/>
      <c r="G23" s="83"/>
      <c r="H23" s="83"/>
    </row>
    <row r="24" spans="1:8" s="54" customFormat="1" ht="15" customHeight="1">
      <c r="A24" s="77" t="s">
        <v>160</v>
      </c>
      <c r="B24" s="84">
        <v>21.5</v>
      </c>
      <c r="C24" s="84">
        <v>18.9</v>
      </c>
      <c r="D24" s="84">
        <v>24.3</v>
      </c>
      <c r="E24" s="84">
        <v>22.5</v>
      </c>
      <c r="F24" s="84">
        <v>21.5</v>
      </c>
      <c r="G24" s="84">
        <v>27.3</v>
      </c>
      <c r="H24" s="84">
        <v>18</v>
      </c>
    </row>
    <row r="25" spans="1:8" s="54" customFormat="1" ht="14.25">
      <c r="A25" s="85" t="s">
        <v>152</v>
      </c>
      <c r="B25" s="86" t="s">
        <v>222</v>
      </c>
      <c r="C25" s="86" t="s">
        <v>222</v>
      </c>
      <c r="D25" s="86" t="s">
        <v>223</v>
      </c>
      <c r="E25" s="86" t="s">
        <v>224</v>
      </c>
      <c r="F25" s="86" t="s">
        <v>223</v>
      </c>
      <c r="G25" s="86" t="s">
        <v>223</v>
      </c>
      <c r="H25" s="86" t="s">
        <v>222</v>
      </c>
    </row>
    <row r="26" spans="1:8" s="54" customFormat="1" ht="14.25">
      <c r="A26" s="80"/>
      <c r="B26" s="80"/>
      <c r="C26" s="80"/>
      <c r="D26" s="80"/>
      <c r="E26" s="80"/>
      <c r="F26" s="80"/>
      <c r="G26" s="80"/>
      <c r="H26" s="80"/>
    </row>
    <row r="27" ht="14.25" customHeight="1"/>
    <row r="29" ht="14.25">
      <c r="B29" s="55"/>
    </row>
  </sheetData>
  <sheetProtection/>
  <mergeCells count="10">
    <mergeCell ref="A2:A4"/>
    <mergeCell ref="G2:G4"/>
    <mergeCell ref="H2:H4"/>
    <mergeCell ref="B2:B4"/>
    <mergeCell ref="C2:D2"/>
    <mergeCell ref="E2:F2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79" r:id="rId1"/>
  <headerFoot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SheetLayoutView="100" zoomScalePageLayoutView="0" workbookViewId="0" topLeftCell="A19">
      <selection activeCell="B27" sqref="B27"/>
    </sheetView>
  </sheetViews>
  <sheetFormatPr defaultColWidth="11.421875" defaultRowHeight="15"/>
  <cols>
    <col min="1" max="1" width="12.00390625" style="36" customWidth="1"/>
    <col min="2" max="2" width="14.28125" style="36" bestFit="1" customWidth="1"/>
    <col min="3" max="6" width="13.28125" style="36" bestFit="1" customWidth="1"/>
    <col min="7" max="7" width="13.57421875" style="36" bestFit="1" customWidth="1"/>
    <col min="8" max="8" width="15.421875" style="36" customWidth="1"/>
    <col min="9" max="9" width="13.8515625" style="36" customWidth="1"/>
    <col min="10" max="16384" width="11.421875" style="36" customWidth="1"/>
  </cols>
  <sheetData>
    <row r="1" spans="1:8" ht="14.25">
      <c r="A1" s="15" t="s">
        <v>203</v>
      </c>
      <c r="G1" s="37"/>
      <c r="H1" s="37"/>
    </row>
    <row r="2" spans="1:8" ht="14.25">
      <c r="A2" s="174"/>
      <c r="B2" s="176" t="s">
        <v>9</v>
      </c>
      <c r="C2" s="165" t="s">
        <v>53</v>
      </c>
      <c r="D2" s="165"/>
      <c r="E2" s="7" t="s">
        <v>37</v>
      </c>
      <c r="F2" s="7" t="s">
        <v>36</v>
      </c>
      <c r="G2" s="8"/>
      <c r="H2" s="8"/>
    </row>
    <row r="3" spans="1:8" ht="14.25">
      <c r="A3" s="175"/>
      <c r="B3" s="177"/>
      <c r="C3" s="88" t="s">
        <v>34</v>
      </c>
      <c r="D3" s="88" t="s">
        <v>35</v>
      </c>
      <c r="E3" s="7"/>
      <c r="F3" s="7"/>
      <c r="G3" s="8"/>
      <c r="H3" s="8"/>
    </row>
    <row r="4" spans="1:8" s="5" customFormat="1" ht="14.25">
      <c r="A4" s="89" t="s">
        <v>129</v>
      </c>
      <c r="B4" s="90">
        <v>12967034</v>
      </c>
      <c r="C4" s="90">
        <v>6265223</v>
      </c>
      <c r="D4" s="90">
        <v>6701811</v>
      </c>
      <c r="E4" s="42">
        <v>2465107</v>
      </c>
      <c r="F4" s="42">
        <v>10501927</v>
      </c>
      <c r="G4" s="66"/>
      <c r="H4" s="58"/>
    </row>
    <row r="5" spans="1:8" ht="11.25" customHeight="1">
      <c r="A5" s="87"/>
      <c r="B5" s="87"/>
      <c r="C5" s="87"/>
      <c r="D5" s="87"/>
      <c r="E5" s="11"/>
      <c r="F5" s="11"/>
      <c r="G5" s="67"/>
      <c r="H5" s="37"/>
    </row>
    <row r="6" spans="1:8" ht="14.25">
      <c r="A6" s="91" t="s">
        <v>130</v>
      </c>
      <c r="B6" s="79">
        <v>1554830</v>
      </c>
      <c r="C6" s="79">
        <v>769861</v>
      </c>
      <c r="D6" s="79">
        <v>784968</v>
      </c>
      <c r="E6" s="3">
        <v>291318</v>
      </c>
      <c r="F6" s="3">
        <v>1263512</v>
      </c>
      <c r="G6" s="59"/>
      <c r="H6" s="59"/>
    </row>
    <row r="7" spans="1:8" ht="14.25">
      <c r="A7" s="91" t="s">
        <v>131</v>
      </c>
      <c r="B7" s="79">
        <v>1567828</v>
      </c>
      <c r="C7" s="79">
        <v>789400</v>
      </c>
      <c r="D7" s="79">
        <v>778428</v>
      </c>
      <c r="E7" s="3">
        <v>263407</v>
      </c>
      <c r="F7" s="3">
        <v>1304422</v>
      </c>
      <c r="G7" s="59"/>
      <c r="H7" s="59"/>
    </row>
    <row r="8" spans="1:8" ht="14.25">
      <c r="A8" s="91" t="s">
        <v>132</v>
      </c>
      <c r="B8" s="79">
        <v>1613866</v>
      </c>
      <c r="C8" s="79">
        <v>826029</v>
      </c>
      <c r="D8" s="79">
        <v>787836</v>
      </c>
      <c r="E8" s="3">
        <v>250409</v>
      </c>
      <c r="F8" s="3">
        <v>1363457</v>
      </c>
      <c r="G8" s="59"/>
      <c r="H8" s="59"/>
    </row>
    <row r="9" spans="1:8" ht="14.25">
      <c r="A9" s="91" t="s">
        <v>133</v>
      </c>
      <c r="B9" s="79">
        <v>1658129</v>
      </c>
      <c r="C9" s="79">
        <v>788120</v>
      </c>
      <c r="D9" s="79">
        <v>870008</v>
      </c>
      <c r="E9" s="3">
        <v>289254</v>
      </c>
      <c r="F9" s="3">
        <v>1368875</v>
      </c>
      <c r="G9" s="59"/>
      <c r="H9" s="59"/>
    </row>
    <row r="10" spans="1:8" ht="14.25">
      <c r="A10" s="91" t="s">
        <v>83</v>
      </c>
      <c r="B10" s="79">
        <v>1106635</v>
      </c>
      <c r="C10" s="79">
        <v>564078</v>
      </c>
      <c r="D10" s="79">
        <v>542556</v>
      </c>
      <c r="E10" s="3">
        <v>255382</v>
      </c>
      <c r="F10" s="3">
        <v>851253</v>
      </c>
      <c r="G10" s="59"/>
      <c r="H10" s="59"/>
    </row>
    <row r="11" spans="1:8" ht="14.25">
      <c r="A11" s="91" t="s">
        <v>134</v>
      </c>
      <c r="B11" s="79">
        <v>888894</v>
      </c>
      <c r="C11" s="79">
        <v>416492</v>
      </c>
      <c r="D11" s="79">
        <v>472402</v>
      </c>
      <c r="E11" s="3">
        <v>218267</v>
      </c>
      <c r="F11" s="3">
        <v>670627</v>
      </c>
      <c r="G11" s="59"/>
      <c r="H11" s="59"/>
    </row>
    <row r="12" spans="1:8" ht="14.25">
      <c r="A12" s="91" t="s">
        <v>135</v>
      </c>
      <c r="B12" s="79">
        <v>870426</v>
      </c>
      <c r="C12" s="79">
        <v>429588</v>
      </c>
      <c r="D12" s="79">
        <v>440838</v>
      </c>
      <c r="E12" s="3">
        <v>223288</v>
      </c>
      <c r="F12" s="3">
        <v>647138</v>
      </c>
      <c r="G12" s="59"/>
      <c r="H12" s="59"/>
    </row>
    <row r="13" spans="1:8" ht="14.25">
      <c r="A13" s="91" t="s">
        <v>136</v>
      </c>
      <c r="B13" s="79">
        <v>818023</v>
      </c>
      <c r="C13" s="79">
        <v>390272</v>
      </c>
      <c r="D13" s="79">
        <v>427751</v>
      </c>
      <c r="E13" s="3">
        <v>185600</v>
      </c>
      <c r="F13" s="3">
        <v>632423</v>
      </c>
      <c r="G13" s="59"/>
      <c r="H13" s="59"/>
    </row>
    <row r="14" spans="1:8" ht="14.25">
      <c r="A14" s="91" t="s">
        <v>137</v>
      </c>
      <c r="B14" s="79">
        <v>695885</v>
      </c>
      <c r="C14" s="79">
        <v>323634</v>
      </c>
      <c r="D14" s="79">
        <v>372251</v>
      </c>
      <c r="E14" s="3">
        <v>154721</v>
      </c>
      <c r="F14" s="3">
        <v>541163</v>
      </c>
      <c r="G14" s="59"/>
      <c r="H14" s="59"/>
    </row>
    <row r="15" spans="1:8" ht="16.5" customHeight="1">
      <c r="A15" s="91" t="s">
        <v>138</v>
      </c>
      <c r="B15" s="79">
        <v>491161</v>
      </c>
      <c r="C15" s="79">
        <v>217513</v>
      </c>
      <c r="D15" s="79">
        <v>273648</v>
      </c>
      <c r="E15" s="3">
        <v>94690</v>
      </c>
      <c r="F15" s="3">
        <v>396471</v>
      </c>
      <c r="G15" s="59"/>
      <c r="H15" s="59"/>
    </row>
    <row r="16" spans="1:8" ht="14.25">
      <c r="A16" s="91" t="s">
        <v>139</v>
      </c>
      <c r="B16" s="79">
        <v>398902</v>
      </c>
      <c r="C16" s="79">
        <v>175802</v>
      </c>
      <c r="D16" s="79">
        <v>223100</v>
      </c>
      <c r="E16" s="3">
        <v>71197</v>
      </c>
      <c r="F16" s="3">
        <v>327704</v>
      </c>
      <c r="G16" s="59"/>
      <c r="H16" s="59"/>
    </row>
    <row r="17" spans="1:8" ht="14.25">
      <c r="A17" s="91" t="s">
        <v>140</v>
      </c>
      <c r="B17" s="79">
        <v>341592</v>
      </c>
      <c r="C17" s="79">
        <v>158882</v>
      </c>
      <c r="D17" s="79">
        <v>182709</v>
      </c>
      <c r="E17" s="3">
        <v>57360</v>
      </c>
      <c r="F17" s="3">
        <v>284232</v>
      </c>
      <c r="G17" s="59"/>
      <c r="H17" s="59"/>
    </row>
    <row r="18" spans="1:8" ht="14.25">
      <c r="A18" s="91" t="s">
        <v>141</v>
      </c>
      <c r="B18" s="79">
        <v>333139</v>
      </c>
      <c r="C18" s="79">
        <v>143423</v>
      </c>
      <c r="D18" s="79">
        <v>189716</v>
      </c>
      <c r="E18" s="3">
        <v>38087</v>
      </c>
      <c r="F18" s="3">
        <v>295052</v>
      </c>
      <c r="G18" s="59"/>
      <c r="H18" s="59"/>
    </row>
    <row r="19" spans="1:8" ht="14.25">
      <c r="A19" s="91" t="s">
        <v>142</v>
      </c>
      <c r="B19" s="79">
        <v>251981</v>
      </c>
      <c r="C19" s="79">
        <v>116912</v>
      </c>
      <c r="D19" s="79">
        <v>135069</v>
      </c>
      <c r="E19" s="3">
        <v>32961</v>
      </c>
      <c r="F19" s="3">
        <v>219020</v>
      </c>
      <c r="G19" s="59"/>
      <c r="H19" s="59"/>
    </row>
    <row r="20" spans="1:8" ht="14.25">
      <c r="A20" s="91" t="s">
        <v>143</v>
      </c>
      <c r="B20" s="79">
        <v>159230</v>
      </c>
      <c r="C20" s="79">
        <v>72157</v>
      </c>
      <c r="D20" s="79">
        <v>87073</v>
      </c>
      <c r="E20" s="3">
        <v>15977</v>
      </c>
      <c r="F20" s="3">
        <v>143252</v>
      </c>
      <c r="G20" s="59"/>
      <c r="H20" s="59"/>
    </row>
    <row r="21" spans="1:8" ht="14.25">
      <c r="A21" s="91" t="s">
        <v>144</v>
      </c>
      <c r="B21" s="79">
        <v>216515</v>
      </c>
      <c r="C21" s="79">
        <v>83059</v>
      </c>
      <c r="D21" s="79">
        <v>133457</v>
      </c>
      <c r="E21" s="3">
        <v>23189</v>
      </c>
      <c r="F21" s="3">
        <v>193327</v>
      </c>
      <c r="G21" s="59"/>
      <c r="H21" s="59"/>
    </row>
    <row r="22" spans="1:8" ht="3.75" customHeight="1">
      <c r="A22" s="38"/>
      <c r="B22" s="38"/>
      <c r="C22" s="38"/>
      <c r="D22" s="38"/>
      <c r="E22" s="38"/>
      <c r="F22" s="38"/>
      <c r="G22" s="38"/>
      <c r="H22" s="38"/>
    </row>
    <row r="23" spans="1:8" ht="14.25">
      <c r="A23" s="32" t="s">
        <v>204</v>
      </c>
      <c r="B23" s="54"/>
      <c r="C23" s="54"/>
      <c r="D23" s="54"/>
      <c r="E23" s="54"/>
      <c r="F23" s="54"/>
      <c r="G23" s="54"/>
      <c r="H23" s="54"/>
    </row>
    <row r="24" spans="1:8" ht="15" customHeight="1">
      <c r="A24" s="178" t="s">
        <v>110</v>
      </c>
      <c r="B24" s="178" t="s">
        <v>111</v>
      </c>
      <c r="C24" s="178" t="s">
        <v>162</v>
      </c>
      <c r="D24" s="178"/>
      <c r="E24" s="170" t="s">
        <v>54</v>
      </c>
      <c r="F24" s="170"/>
      <c r="G24" s="172" t="s">
        <v>163</v>
      </c>
      <c r="H24" s="173" t="s">
        <v>171</v>
      </c>
    </row>
    <row r="25" spans="1:8" ht="14.25">
      <c r="A25" s="178"/>
      <c r="B25" s="178"/>
      <c r="C25" s="178"/>
      <c r="D25" s="178"/>
      <c r="E25" s="171"/>
      <c r="F25" s="170"/>
      <c r="G25" s="172"/>
      <c r="H25" s="173"/>
    </row>
    <row r="26" spans="1:8" ht="14.25">
      <c r="A26" s="178"/>
      <c r="B26" s="178"/>
      <c r="C26" s="88" t="s">
        <v>97</v>
      </c>
      <c r="D26" s="88" t="s">
        <v>98</v>
      </c>
      <c r="E26" s="88" t="s">
        <v>99</v>
      </c>
      <c r="F26" s="88" t="s">
        <v>100</v>
      </c>
      <c r="G26" s="172"/>
      <c r="H26" s="173"/>
    </row>
    <row r="27" spans="1:8" ht="14.25">
      <c r="A27" s="92"/>
      <c r="B27" s="93">
        <v>3026443</v>
      </c>
      <c r="C27" s="93">
        <v>2225242</v>
      </c>
      <c r="D27" s="93">
        <v>801201</v>
      </c>
      <c r="E27" s="93">
        <v>594935</v>
      </c>
      <c r="F27" s="93">
        <v>2431508</v>
      </c>
      <c r="G27" s="93">
        <v>1487171</v>
      </c>
      <c r="H27" s="93">
        <v>1539272</v>
      </c>
    </row>
    <row r="28" spans="1:8" ht="14.25">
      <c r="A28" s="88"/>
      <c r="B28" s="88"/>
      <c r="C28" s="88"/>
      <c r="D28" s="88"/>
      <c r="E28" s="88"/>
      <c r="F28" s="88"/>
      <c r="G28" s="88"/>
      <c r="H28" s="88"/>
    </row>
    <row r="29" spans="1:8" ht="13.5" customHeight="1">
      <c r="A29" s="92">
        <v>1</v>
      </c>
      <c r="B29" s="93">
        <v>278126</v>
      </c>
      <c r="C29" s="93">
        <v>157850</v>
      </c>
      <c r="D29" s="93">
        <v>120276</v>
      </c>
      <c r="E29" s="93">
        <v>79862</v>
      </c>
      <c r="F29" s="93">
        <v>198264</v>
      </c>
      <c r="G29" s="93">
        <v>88783</v>
      </c>
      <c r="H29" s="93">
        <v>189343</v>
      </c>
    </row>
    <row r="30" spans="1:8" ht="14.25">
      <c r="A30" s="92">
        <v>2</v>
      </c>
      <c r="B30" s="93">
        <v>320455</v>
      </c>
      <c r="C30" s="93">
        <v>140975</v>
      </c>
      <c r="D30" s="93">
        <v>179481</v>
      </c>
      <c r="E30" s="93">
        <v>65990</v>
      </c>
      <c r="F30" s="93">
        <v>254465</v>
      </c>
      <c r="G30" s="93">
        <v>143755</v>
      </c>
      <c r="H30" s="93">
        <v>176700</v>
      </c>
    </row>
    <row r="31" spans="1:8" ht="14.25">
      <c r="A31" s="92">
        <v>3</v>
      </c>
      <c r="B31" s="93">
        <v>561593</v>
      </c>
      <c r="C31" s="93">
        <v>385015</v>
      </c>
      <c r="D31" s="93">
        <v>176578</v>
      </c>
      <c r="E31" s="93">
        <v>109780</v>
      </c>
      <c r="F31" s="93">
        <v>451813</v>
      </c>
      <c r="G31" s="93">
        <v>260198</v>
      </c>
      <c r="H31" s="93">
        <v>301395</v>
      </c>
    </row>
    <row r="32" spans="1:8" ht="14.25">
      <c r="A32" s="92">
        <v>4</v>
      </c>
      <c r="B32" s="93">
        <v>558355</v>
      </c>
      <c r="C32" s="93">
        <v>404305</v>
      </c>
      <c r="D32" s="93">
        <v>154050</v>
      </c>
      <c r="E32" s="93">
        <v>87845</v>
      </c>
      <c r="F32" s="93">
        <v>470510</v>
      </c>
      <c r="G32" s="93">
        <v>301049</v>
      </c>
      <c r="H32" s="93">
        <v>257306</v>
      </c>
    </row>
    <row r="33" spans="1:8" ht="14.25">
      <c r="A33" s="92">
        <v>5</v>
      </c>
      <c r="B33" s="93">
        <v>506785</v>
      </c>
      <c r="C33" s="93">
        <v>427442</v>
      </c>
      <c r="D33" s="93">
        <v>79343</v>
      </c>
      <c r="E33" s="93">
        <v>97984</v>
      </c>
      <c r="F33" s="93">
        <v>408802</v>
      </c>
      <c r="G33" s="93">
        <v>261289</v>
      </c>
      <c r="H33" s="93">
        <v>245496</v>
      </c>
    </row>
    <row r="34" spans="1:8" ht="14.25">
      <c r="A34" s="92">
        <v>6</v>
      </c>
      <c r="B34" s="93">
        <v>369429</v>
      </c>
      <c r="C34" s="93">
        <v>320201</v>
      </c>
      <c r="D34" s="93">
        <v>49228</v>
      </c>
      <c r="E34" s="93">
        <v>65164</v>
      </c>
      <c r="F34" s="93">
        <v>304265</v>
      </c>
      <c r="G34" s="93">
        <v>199168</v>
      </c>
      <c r="H34" s="93">
        <v>170260</v>
      </c>
    </row>
    <row r="35" spans="1:8" ht="14.25">
      <c r="A35" s="92">
        <v>7</v>
      </c>
      <c r="B35" s="93">
        <v>216710</v>
      </c>
      <c r="C35" s="93">
        <v>192951</v>
      </c>
      <c r="D35" s="93">
        <v>23759</v>
      </c>
      <c r="E35" s="93">
        <v>42127</v>
      </c>
      <c r="F35" s="93">
        <v>174584</v>
      </c>
      <c r="G35" s="93">
        <v>118369</v>
      </c>
      <c r="H35" s="93">
        <v>98341</v>
      </c>
    </row>
    <row r="36" spans="1:8" ht="14.25">
      <c r="A36" s="92">
        <v>8</v>
      </c>
      <c r="B36" s="93">
        <v>133448</v>
      </c>
      <c r="C36" s="93">
        <v>121600</v>
      </c>
      <c r="D36" s="93">
        <v>11849</v>
      </c>
      <c r="E36" s="93">
        <v>29830</v>
      </c>
      <c r="F36" s="93">
        <v>103618</v>
      </c>
      <c r="G36" s="93">
        <v>73151</v>
      </c>
      <c r="H36" s="93">
        <v>60297</v>
      </c>
    </row>
    <row r="37" spans="1:8" ht="14.25">
      <c r="A37" s="92">
        <v>9</v>
      </c>
      <c r="B37" s="93">
        <v>46622</v>
      </c>
      <c r="C37" s="93">
        <v>41987</v>
      </c>
      <c r="D37" s="93">
        <v>4634</v>
      </c>
      <c r="E37" s="93">
        <v>9084</v>
      </c>
      <c r="F37" s="93">
        <v>37537</v>
      </c>
      <c r="G37" s="93">
        <v>26773</v>
      </c>
      <c r="H37" s="93">
        <v>19849</v>
      </c>
    </row>
    <row r="38" spans="1:8" ht="14.25">
      <c r="A38" s="94" t="s">
        <v>112</v>
      </c>
      <c r="B38" s="93">
        <v>34920</v>
      </c>
      <c r="C38" s="93">
        <v>32917</v>
      </c>
      <c r="D38" s="93">
        <v>2003</v>
      </c>
      <c r="E38" s="93">
        <v>7269</v>
      </c>
      <c r="F38" s="93">
        <v>27651</v>
      </c>
      <c r="G38" s="93">
        <v>14635</v>
      </c>
      <c r="H38" s="93">
        <v>20285</v>
      </c>
    </row>
    <row r="39" spans="1:8" ht="9" customHeight="1">
      <c r="A39" s="34"/>
      <c r="B39" s="34"/>
      <c r="C39" s="34"/>
      <c r="D39" s="34"/>
      <c r="E39" s="34"/>
      <c r="F39" s="34"/>
      <c r="G39" s="34"/>
      <c r="H39" s="34"/>
    </row>
    <row r="40" ht="14.25" customHeight="1"/>
    <row r="43" ht="15.75" customHeight="1"/>
    <row r="44" ht="15.75" customHeight="1"/>
    <row r="47" ht="15.75" customHeight="1"/>
  </sheetData>
  <sheetProtection/>
  <mergeCells count="9">
    <mergeCell ref="E24:F25"/>
    <mergeCell ref="G24:G26"/>
    <mergeCell ref="H24:H26"/>
    <mergeCell ref="C2:D2"/>
    <mergeCell ref="A2:A3"/>
    <mergeCell ref="B2:B3"/>
    <mergeCell ref="A24:A26"/>
    <mergeCell ref="B24:B26"/>
    <mergeCell ref="C24:D25"/>
  </mergeCells>
  <printOptions/>
  <pageMargins left="0.75" right="0.75" top="1" bottom="1" header="0.5" footer="0.5"/>
  <pageSetup horizontalDpi="600" verticalDpi="600" orientation="landscape" paperSize="9" scale="80" r:id="rId1"/>
  <headerFoot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B1">
      <selection activeCell="J21" sqref="J21"/>
    </sheetView>
  </sheetViews>
  <sheetFormatPr defaultColWidth="11.421875" defaultRowHeight="15"/>
  <cols>
    <col min="1" max="1" width="8.140625" style="36" hidden="1" customWidth="1"/>
    <col min="2" max="2" width="18.00390625" style="36" customWidth="1"/>
    <col min="3" max="10" width="13.00390625" style="36" customWidth="1"/>
    <col min="11" max="16384" width="11.421875" style="36" customWidth="1"/>
  </cols>
  <sheetData>
    <row r="1" spans="2:10" ht="14.25">
      <c r="B1" s="15" t="s">
        <v>202</v>
      </c>
      <c r="C1" s="15"/>
      <c r="D1" s="15"/>
      <c r="E1" s="15"/>
      <c r="F1" s="15"/>
      <c r="G1" s="15"/>
      <c r="H1" s="15"/>
      <c r="I1" s="15"/>
      <c r="J1" s="15"/>
    </row>
    <row r="2" spans="1:10" ht="24" customHeight="1">
      <c r="A2" s="10"/>
      <c r="B2" s="179">
        <v>15</v>
      </c>
      <c r="C2" s="182" t="s">
        <v>9</v>
      </c>
      <c r="D2" s="183" t="s">
        <v>10</v>
      </c>
      <c r="E2" s="183"/>
      <c r="F2" s="183"/>
      <c r="G2" s="183"/>
      <c r="H2" s="184" t="s">
        <v>180</v>
      </c>
      <c r="I2" s="184" t="s">
        <v>181</v>
      </c>
      <c r="J2" s="184" t="s">
        <v>182</v>
      </c>
    </row>
    <row r="3" spans="1:10" ht="24" customHeight="1">
      <c r="A3" s="10"/>
      <c r="B3" s="180"/>
      <c r="C3" s="182"/>
      <c r="D3" s="184" t="s">
        <v>11</v>
      </c>
      <c r="E3" s="184" t="s">
        <v>12</v>
      </c>
      <c r="F3" s="184" t="s">
        <v>13</v>
      </c>
      <c r="G3" s="184" t="s">
        <v>14</v>
      </c>
      <c r="H3" s="184"/>
      <c r="I3" s="184"/>
      <c r="J3" s="184"/>
    </row>
    <row r="4" spans="2:10" ht="13.5" customHeight="1">
      <c r="B4" s="181"/>
      <c r="C4" s="182"/>
      <c r="D4" s="184"/>
      <c r="E4" s="184"/>
      <c r="F4" s="184"/>
      <c r="G4" s="184"/>
      <c r="H4" s="184"/>
      <c r="I4" s="184"/>
      <c r="J4" s="184"/>
    </row>
    <row r="5" spans="2:10" s="5" customFormat="1" ht="29.25">
      <c r="B5" s="95" t="s">
        <v>164</v>
      </c>
      <c r="C5" s="96">
        <v>7873326</v>
      </c>
      <c r="D5" s="97">
        <f aca="true" t="shared" si="0" ref="D5:D10">E5+F5</f>
        <v>4293305</v>
      </c>
      <c r="E5" s="96">
        <v>3585651</v>
      </c>
      <c r="F5" s="96">
        <v>707654</v>
      </c>
      <c r="G5" s="96">
        <v>3580022</v>
      </c>
      <c r="H5" s="98">
        <f>+D5/C5*100</f>
        <v>54.52975019705776</v>
      </c>
      <c r="I5" s="99">
        <f>E5/C5*100</f>
        <v>45.541757066835544</v>
      </c>
      <c r="J5" s="99">
        <f>F5/D5*100</f>
        <v>16.482732999402558</v>
      </c>
    </row>
    <row r="6" spans="1:10" ht="14.25">
      <c r="A6" s="36">
        <v>1</v>
      </c>
      <c r="B6" s="100" t="s">
        <v>92</v>
      </c>
      <c r="C6" s="79">
        <v>2407580</v>
      </c>
      <c r="D6" s="78">
        <f t="shared" si="0"/>
        <v>927358</v>
      </c>
      <c r="E6" s="79">
        <v>715601</v>
      </c>
      <c r="F6" s="79">
        <v>211757</v>
      </c>
      <c r="G6" s="79">
        <v>1480222</v>
      </c>
      <c r="H6" s="101">
        <f>D6/C6*100</f>
        <v>38.518263152210935</v>
      </c>
      <c r="I6" s="102">
        <f>E6/C6*100</f>
        <v>29.7228337168443</v>
      </c>
      <c r="J6" s="102">
        <f aca="true" t="shared" si="1" ref="J6:J37">F6/D6*100</f>
        <v>22.834439342734953</v>
      </c>
    </row>
    <row r="7" spans="1:10" ht="14.25">
      <c r="A7" s="36">
        <v>2</v>
      </c>
      <c r="B7" s="100" t="s">
        <v>93</v>
      </c>
      <c r="C7" s="79">
        <v>1759320</v>
      </c>
      <c r="D7" s="78">
        <f t="shared" si="0"/>
        <v>1313539</v>
      </c>
      <c r="E7" s="79">
        <v>1065391</v>
      </c>
      <c r="F7" s="79">
        <v>248148</v>
      </c>
      <c r="G7" s="79">
        <v>445780</v>
      </c>
      <c r="H7" s="101">
        <f>D7/C7*100</f>
        <v>74.6617443103017</v>
      </c>
      <c r="I7" s="102">
        <f>E7/C7*100</f>
        <v>60.55697655912512</v>
      </c>
      <c r="J7" s="102">
        <f t="shared" si="1"/>
        <v>18.89155936747976</v>
      </c>
    </row>
    <row r="8" spans="1:10" ht="14.25">
      <c r="A8" s="36">
        <v>3</v>
      </c>
      <c r="B8" s="100" t="s">
        <v>94</v>
      </c>
      <c r="C8" s="79">
        <v>2403970</v>
      </c>
      <c r="D8" s="78">
        <f t="shared" si="0"/>
        <v>1685206</v>
      </c>
      <c r="E8" s="79">
        <v>1476224</v>
      </c>
      <c r="F8" s="79">
        <v>208982</v>
      </c>
      <c r="G8" s="79">
        <v>718764</v>
      </c>
      <c r="H8" s="101">
        <f>D8/C8*100</f>
        <v>70.1009579986439</v>
      </c>
      <c r="I8" s="102">
        <f>E8/C8*100</f>
        <v>61.40775467247928</v>
      </c>
      <c r="J8" s="102">
        <f t="shared" si="1"/>
        <v>12.40097649782875</v>
      </c>
    </row>
    <row r="9" spans="1:10" ht="14.25">
      <c r="A9" s="36">
        <v>4</v>
      </c>
      <c r="B9" s="100" t="s">
        <v>95</v>
      </c>
      <c r="C9" s="79">
        <v>674731</v>
      </c>
      <c r="D9" s="78">
        <f t="shared" si="0"/>
        <v>282810</v>
      </c>
      <c r="E9" s="79">
        <v>250775</v>
      </c>
      <c r="F9" s="79">
        <v>32035</v>
      </c>
      <c r="G9" s="79">
        <v>391921</v>
      </c>
      <c r="H9" s="101">
        <f>D9/C9*100</f>
        <v>41.914481474839604</v>
      </c>
      <c r="I9" s="102">
        <f>E9/C9*100</f>
        <v>37.16666345551042</v>
      </c>
      <c r="J9" s="102">
        <f t="shared" si="1"/>
        <v>11.327392949329939</v>
      </c>
    </row>
    <row r="10" spans="1:10" ht="14.25">
      <c r="A10" s="36">
        <v>5</v>
      </c>
      <c r="B10" s="100" t="s">
        <v>103</v>
      </c>
      <c r="C10" s="79">
        <v>627725</v>
      </c>
      <c r="D10" s="78">
        <f t="shared" si="0"/>
        <v>84391</v>
      </c>
      <c r="E10" s="79">
        <v>77660</v>
      </c>
      <c r="F10" s="79">
        <v>6731</v>
      </c>
      <c r="G10" s="79">
        <v>543335</v>
      </c>
      <c r="H10" s="101">
        <f>D10/C10*100</f>
        <v>13.443944402405512</v>
      </c>
      <c r="I10" s="102">
        <f>E10/C10*100</f>
        <v>12.371659564299653</v>
      </c>
      <c r="J10" s="102">
        <f t="shared" si="1"/>
        <v>7.9759690014338025</v>
      </c>
    </row>
    <row r="11" spans="1:10" ht="5.25" customHeight="1">
      <c r="A11" s="36">
        <v>1</v>
      </c>
      <c r="B11" s="103"/>
      <c r="C11" s="104"/>
      <c r="D11" s="104">
        <v>0</v>
      </c>
      <c r="E11" s="104"/>
      <c r="F11" s="104"/>
      <c r="G11" s="104"/>
      <c r="H11" s="105"/>
      <c r="I11" s="106"/>
      <c r="J11" s="106"/>
    </row>
    <row r="12" spans="1:10" s="5" customFormat="1" ht="15.75" customHeight="1">
      <c r="A12" s="60" t="s">
        <v>30</v>
      </c>
      <c r="B12" s="107" t="s">
        <v>165</v>
      </c>
      <c r="C12" s="108">
        <v>3709665</v>
      </c>
      <c r="D12" s="89">
        <f aca="true" t="shared" si="2" ref="D12:D17">E12+F12</f>
        <v>2293389</v>
      </c>
      <c r="E12" s="90">
        <v>1949119</v>
      </c>
      <c r="F12" s="90">
        <v>344270</v>
      </c>
      <c r="G12" s="90">
        <v>1416277</v>
      </c>
      <c r="H12" s="109">
        <f aca="true" t="shared" si="3" ref="H12:H17">D12/C12*100</f>
        <v>61.82199740407827</v>
      </c>
      <c r="I12" s="99">
        <f>E12/C12*100</f>
        <v>52.5416445959406</v>
      </c>
      <c r="J12" s="99">
        <f>F12/D12*100</f>
        <v>15.011408880046082</v>
      </c>
    </row>
    <row r="13" spans="1:10" ht="14.25">
      <c r="A13" s="36">
        <v>3</v>
      </c>
      <c r="B13" s="100" t="s">
        <v>92</v>
      </c>
      <c r="C13" s="79">
        <v>1181932</v>
      </c>
      <c r="D13" s="78">
        <f t="shared" si="2"/>
        <v>483915</v>
      </c>
      <c r="E13" s="79">
        <v>379259</v>
      </c>
      <c r="F13" s="79">
        <v>104656</v>
      </c>
      <c r="G13" s="79">
        <v>698016</v>
      </c>
      <c r="H13" s="101">
        <f t="shared" si="3"/>
        <v>40.94271074816487</v>
      </c>
      <c r="I13" s="102">
        <f>E13/C13*100</f>
        <v>32.08805582723879</v>
      </c>
      <c r="J13" s="102">
        <f t="shared" si="1"/>
        <v>21.626938615252676</v>
      </c>
    </row>
    <row r="14" spans="1:10" ht="14.25">
      <c r="A14" s="36">
        <v>4</v>
      </c>
      <c r="B14" s="100" t="s">
        <v>93</v>
      </c>
      <c r="C14" s="79">
        <v>846080</v>
      </c>
      <c r="D14" s="78">
        <f t="shared" si="2"/>
        <v>704666</v>
      </c>
      <c r="E14" s="79">
        <v>594240</v>
      </c>
      <c r="F14" s="79">
        <v>110426</v>
      </c>
      <c r="G14" s="79">
        <v>141414</v>
      </c>
      <c r="H14" s="101">
        <f t="shared" si="3"/>
        <v>83.28597768532526</v>
      </c>
      <c r="I14" s="102">
        <f>E14/C14*100</f>
        <v>70.23449319213313</v>
      </c>
      <c r="J14" s="102">
        <f t="shared" si="1"/>
        <v>15.67068653801943</v>
      </c>
    </row>
    <row r="15" spans="1:10" ht="14.25">
      <c r="A15" s="36">
        <v>5</v>
      </c>
      <c r="B15" s="100" t="s">
        <v>94</v>
      </c>
      <c r="C15" s="79">
        <v>1107221</v>
      </c>
      <c r="D15" s="78">
        <f t="shared" si="2"/>
        <v>892052</v>
      </c>
      <c r="E15" s="79">
        <v>786337</v>
      </c>
      <c r="F15" s="79">
        <v>105715</v>
      </c>
      <c r="G15" s="79">
        <v>215168</v>
      </c>
      <c r="H15" s="101">
        <f t="shared" si="3"/>
        <v>80.56675225632462</v>
      </c>
      <c r="I15" s="102">
        <f>E15/C15*100</f>
        <v>71.01897453173305</v>
      </c>
      <c r="J15" s="102">
        <f t="shared" si="1"/>
        <v>11.85076654724164</v>
      </c>
    </row>
    <row r="16" spans="1:10" ht="14.25">
      <c r="A16" s="36">
        <v>6</v>
      </c>
      <c r="B16" s="100" t="s">
        <v>95</v>
      </c>
      <c r="C16" s="79">
        <v>302305</v>
      </c>
      <c r="D16" s="78">
        <f t="shared" si="2"/>
        <v>159969</v>
      </c>
      <c r="E16" s="79">
        <v>139947</v>
      </c>
      <c r="F16" s="79">
        <v>20022</v>
      </c>
      <c r="G16" s="79">
        <v>142337</v>
      </c>
      <c r="H16" s="101">
        <f t="shared" si="3"/>
        <v>52.91642546434892</v>
      </c>
      <c r="I16" s="102">
        <f>E16/C16*100</f>
        <v>46.29331304477267</v>
      </c>
      <c r="J16" s="102">
        <f t="shared" si="1"/>
        <v>12.516175008907975</v>
      </c>
    </row>
    <row r="17" spans="1:10" ht="14.25">
      <c r="A17" s="36">
        <v>7</v>
      </c>
      <c r="B17" s="100" t="s">
        <v>103</v>
      </c>
      <c r="C17" s="79">
        <v>272127</v>
      </c>
      <c r="D17" s="78">
        <f t="shared" si="2"/>
        <v>52786</v>
      </c>
      <c r="E17" s="79">
        <v>49335</v>
      </c>
      <c r="F17" s="79">
        <v>3451</v>
      </c>
      <c r="G17" s="79">
        <v>219342</v>
      </c>
      <c r="H17" s="101">
        <f t="shared" si="3"/>
        <v>19.397560697762444</v>
      </c>
      <c r="I17" s="102">
        <f>E17/C17*100</f>
        <v>18.12940281559713</v>
      </c>
      <c r="J17" s="102">
        <f t="shared" si="1"/>
        <v>6.537718334406851</v>
      </c>
    </row>
    <row r="18" spans="1:10" ht="4.5" customHeight="1">
      <c r="A18" s="36">
        <v>2</v>
      </c>
      <c r="B18" s="103"/>
      <c r="C18" s="104"/>
      <c r="D18" s="104"/>
      <c r="E18" s="104"/>
      <c r="F18" s="104"/>
      <c r="G18" s="110"/>
      <c r="H18" s="105"/>
      <c r="I18" s="106"/>
      <c r="J18" s="106"/>
    </row>
    <row r="19" spans="1:10" s="5" customFormat="1" ht="14.25">
      <c r="A19" s="60" t="s">
        <v>31</v>
      </c>
      <c r="B19" s="107" t="s">
        <v>166</v>
      </c>
      <c r="C19" s="90">
        <v>4163661</v>
      </c>
      <c r="D19" s="89">
        <f aca="true" t="shared" si="4" ref="D19:D24">E19+F19</f>
        <v>1999916</v>
      </c>
      <c r="E19" s="108">
        <v>1636532</v>
      </c>
      <c r="F19" s="108">
        <v>363384</v>
      </c>
      <c r="G19" s="108">
        <v>2163745</v>
      </c>
      <c r="H19" s="109">
        <f aca="true" t="shared" si="5" ref="H19:H24">D19/C19*100</f>
        <v>48.032632820011045</v>
      </c>
      <c r="I19" s="99">
        <f aca="true" t="shared" si="6" ref="I19:I24">E19/C19*100</f>
        <v>39.305121142187126</v>
      </c>
      <c r="J19" s="99">
        <f t="shared" si="1"/>
        <v>18.169963138451813</v>
      </c>
    </row>
    <row r="20" spans="1:10" ht="15.75" customHeight="1">
      <c r="A20" s="36">
        <v>2</v>
      </c>
      <c r="B20" s="100" t="s">
        <v>92</v>
      </c>
      <c r="C20" s="79">
        <v>1225648</v>
      </c>
      <c r="D20" s="78">
        <f t="shared" si="4"/>
        <v>443443</v>
      </c>
      <c r="E20" s="79">
        <v>336342</v>
      </c>
      <c r="F20" s="79">
        <v>107101</v>
      </c>
      <c r="G20" s="79">
        <v>782205</v>
      </c>
      <c r="H20" s="101">
        <f t="shared" si="5"/>
        <v>36.18028993642547</v>
      </c>
      <c r="I20" s="102">
        <f t="shared" si="6"/>
        <v>27.441973551949662</v>
      </c>
      <c r="J20" s="102">
        <f t="shared" si="1"/>
        <v>24.152145822574717</v>
      </c>
    </row>
    <row r="21" spans="1:10" ht="15.75" customHeight="1">
      <c r="A21" s="36">
        <v>3</v>
      </c>
      <c r="B21" s="100" t="s">
        <v>93</v>
      </c>
      <c r="C21" s="79">
        <v>913240</v>
      </c>
      <c r="D21" s="78">
        <f t="shared" si="4"/>
        <v>608874</v>
      </c>
      <c r="E21" s="79">
        <v>471151</v>
      </c>
      <c r="F21" s="79">
        <v>137723</v>
      </c>
      <c r="G21" s="79">
        <v>304367</v>
      </c>
      <c r="H21" s="101">
        <f t="shared" si="5"/>
        <v>66.6718496780693</v>
      </c>
      <c r="I21" s="102">
        <f t="shared" si="6"/>
        <v>51.5911480005256</v>
      </c>
      <c r="J21" s="102">
        <f t="shared" si="1"/>
        <v>22.619293975436623</v>
      </c>
    </row>
    <row r="22" spans="1:10" ht="14.25">
      <c r="A22" s="36">
        <v>4</v>
      </c>
      <c r="B22" s="100" t="s">
        <v>94</v>
      </c>
      <c r="C22" s="79">
        <v>1296750</v>
      </c>
      <c r="D22" s="78">
        <f t="shared" si="4"/>
        <v>793154</v>
      </c>
      <c r="E22" s="79">
        <v>689887</v>
      </c>
      <c r="F22" s="79">
        <v>103267</v>
      </c>
      <c r="G22" s="79">
        <v>503596</v>
      </c>
      <c r="H22" s="101">
        <f t="shared" si="5"/>
        <v>61.16475804896857</v>
      </c>
      <c r="I22" s="102">
        <f t="shared" si="6"/>
        <v>53.20123385386544</v>
      </c>
      <c r="J22" s="102">
        <f t="shared" si="1"/>
        <v>13.019791868918269</v>
      </c>
    </row>
    <row r="23" spans="1:10" ht="14.25">
      <c r="A23" s="36">
        <v>5</v>
      </c>
      <c r="B23" s="100" t="s">
        <v>95</v>
      </c>
      <c r="C23" s="79">
        <v>372425</v>
      </c>
      <c r="D23" s="78">
        <f t="shared" si="4"/>
        <v>122841</v>
      </c>
      <c r="E23" s="79">
        <v>110828</v>
      </c>
      <c r="F23" s="79">
        <v>12013</v>
      </c>
      <c r="G23" s="79">
        <v>249584</v>
      </c>
      <c r="H23" s="101">
        <f t="shared" si="5"/>
        <v>32.98409075652816</v>
      </c>
      <c r="I23" s="102">
        <f t="shared" si="6"/>
        <v>29.75847486071021</v>
      </c>
      <c r="J23" s="102">
        <f t="shared" si="1"/>
        <v>9.77930821142778</v>
      </c>
    </row>
    <row r="24" spans="1:10" ht="14.25">
      <c r="A24" s="36">
        <v>6</v>
      </c>
      <c r="B24" s="100" t="s">
        <v>103</v>
      </c>
      <c r="C24" s="79">
        <v>355598</v>
      </c>
      <c r="D24" s="78">
        <f t="shared" si="4"/>
        <v>31605</v>
      </c>
      <c r="E24" s="79">
        <v>28325</v>
      </c>
      <c r="F24" s="79">
        <v>3280</v>
      </c>
      <c r="G24" s="79">
        <v>323994</v>
      </c>
      <c r="H24" s="101">
        <f t="shared" si="5"/>
        <v>8.887845263471673</v>
      </c>
      <c r="I24" s="102">
        <f t="shared" si="6"/>
        <v>7.965455373764757</v>
      </c>
      <c r="J24" s="102">
        <f t="shared" si="1"/>
        <v>10.378104730264198</v>
      </c>
    </row>
    <row r="25" spans="2:10" ht="6" customHeight="1">
      <c r="B25" s="103"/>
      <c r="C25" s="104"/>
      <c r="D25" s="104"/>
      <c r="E25" s="104"/>
      <c r="F25" s="104"/>
      <c r="G25" s="104"/>
      <c r="H25" s="105"/>
      <c r="I25" s="106"/>
      <c r="J25" s="106"/>
    </row>
    <row r="26" spans="1:10" s="5" customFormat="1" ht="14.25">
      <c r="A26" s="60" t="s">
        <v>32</v>
      </c>
      <c r="B26" s="107" t="s">
        <v>167</v>
      </c>
      <c r="C26" s="90">
        <v>1611279</v>
      </c>
      <c r="D26" s="89">
        <f aca="true" t="shared" si="7" ref="D26:D31">E26+F26</f>
        <v>1020218</v>
      </c>
      <c r="E26" s="111">
        <v>838756</v>
      </c>
      <c r="F26" s="111">
        <v>181462</v>
      </c>
      <c r="G26" s="111">
        <v>591061</v>
      </c>
      <c r="H26" s="109">
        <f aca="true" t="shared" si="8" ref="H26:H31">D26/C26*100</f>
        <v>63.31727776505497</v>
      </c>
      <c r="I26" s="99">
        <f>E26/C26*100</f>
        <v>52.05529272087578</v>
      </c>
      <c r="J26" s="99">
        <f t="shared" si="1"/>
        <v>17.786590709044535</v>
      </c>
    </row>
    <row r="27" spans="1:10" ht="14.25">
      <c r="A27" s="36">
        <v>1</v>
      </c>
      <c r="B27" s="100" t="s">
        <v>92</v>
      </c>
      <c r="C27" s="79">
        <v>495942</v>
      </c>
      <c r="D27" s="78">
        <f t="shared" si="7"/>
        <v>180496</v>
      </c>
      <c r="E27" s="79">
        <v>141542</v>
      </c>
      <c r="F27" s="79">
        <v>38954</v>
      </c>
      <c r="G27" s="79">
        <v>315446</v>
      </c>
      <c r="H27" s="101">
        <f t="shared" si="8"/>
        <v>36.394578398280444</v>
      </c>
      <c r="I27" s="102">
        <f aca="true" t="shared" si="9" ref="I27:I37">E27/C27*100</f>
        <v>28.540030890708994</v>
      </c>
      <c r="J27" s="102">
        <f t="shared" si="1"/>
        <v>21.58164169843099</v>
      </c>
    </row>
    <row r="28" spans="1:10" ht="14.25">
      <c r="A28" s="36">
        <v>2</v>
      </c>
      <c r="B28" s="100" t="s">
        <v>93</v>
      </c>
      <c r="C28" s="79">
        <v>441555</v>
      </c>
      <c r="D28" s="78">
        <f t="shared" si="7"/>
        <v>338683</v>
      </c>
      <c r="E28" s="79">
        <v>268641</v>
      </c>
      <c r="F28" s="79">
        <v>70042</v>
      </c>
      <c r="G28" s="79">
        <v>102872</v>
      </c>
      <c r="H28" s="101">
        <f t="shared" si="8"/>
        <v>76.70233606232519</v>
      </c>
      <c r="I28" s="102">
        <f t="shared" si="9"/>
        <v>60.8397594863607</v>
      </c>
      <c r="J28" s="102">
        <f t="shared" si="1"/>
        <v>20.68069551763744</v>
      </c>
    </row>
    <row r="29" spans="1:10" ht="14.25">
      <c r="A29" s="36">
        <v>3</v>
      </c>
      <c r="B29" s="100" t="s">
        <v>94</v>
      </c>
      <c r="C29" s="79">
        <v>506208</v>
      </c>
      <c r="D29" s="78">
        <f t="shared" si="7"/>
        <v>428490</v>
      </c>
      <c r="E29" s="79">
        <v>362961</v>
      </c>
      <c r="F29" s="79">
        <v>65529</v>
      </c>
      <c r="G29" s="79">
        <v>77718</v>
      </c>
      <c r="H29" s="101">
        <f t="shared" si="8"/>
        <v>84.64702256779822</v>
      </c>
      <c r="I29" s="102">
        <f t="shared" si="9"/>
        <v>71.70194860610658</v>
      </c>
      <c r="J29" s="102">
        <f t="shared" si="1"/>
        <v>15.293005671077506</v>
      </c>
    </row>
    <row r="30" spans="1:10" ht="14.25">
      <c r="A30" s="36">
        <v>4</v>
      </c>
      <c r="B30" s="100" t="s">
        <v>95</v>
      </c>
      <c r="C30" s="79">
        <v>95446</v>
      </c>
      <c r="D30" s="78">
        <f t="shared" si="7"/>
        <v>58219</v>
      </c>
      <c r="E30" s="79">
        <v>51508</v>
      </c>
      <c r="F30" s="79">
        <v>6711</v>
      </c>
      <c r="G30" s="79">
        <v>37227</v>
      </c>
      <c r="H30" s="101">
        <f t="shared" si="8"/>
        <v>60.99679399870084</v>
      </c>
      <c r="I30" s="102">
        <f t="shared" si="9"/>
        <v>53.96559311024035</v>
      </c>
      <c r="J30" s="102">
        <f t="shared" si="1"/>
        <v>11.52716467132723</v>
      </c>
    </row>
    <row r="31" spans="1:10" ht="14.25">
      <c r="A31" s="36">
        <v>5</v>
      </c>
      <c r="B31" s="100" t="s">
        <v>103</v>
      </c>
      <c r="C31" s="79">
        <v>72127</v>
      </c>
      <c r="D31" s="78">
        <f t="shared" si="7"/>
        <v>14328</v>
      </c>
      <c r="E31" s="79">
        <v>14103</v>
      </c>
      <c r="F31" s="79">
        <v>225</v>
      </c>
      <c r="G31" s="79">
        <v>57799</v>
      </c>
      <c r="H31" s="101">
        <f t="shared" si="8"/>
        <v>19.864960417042163</v>
      </c>
      <c r="I31" s="102">
        <f t="shared" si="9"/>
        <v>19.553010661749415</v>
      </c>
      <c r="J31" s="102">
        <f t="shared" si="1"/>
        <v>1.5703517587939697</v>
      </c>
    </row>
    <row r="32" spans="2:10" ht="3" customHeight="1">
      <c r="B32" s="103"/>
      <c r="C32" s="104"/>
      <c r="D32" s="104"/>
      <c r="E32" s="104"/>
      <c r="F32" s="104"/>
      <c r="G32" s="104"/>
      <c r="H32" s="105">
        <v>0</v>
      </c>
      <c r="I32" s="106">
        <v>0</v>
      </c>
      <c r="J32" s="106">
        <v>0</v>
      </c>
    </row>
    <row r="33" spans="1:10" s="5" customFormat="1" ht="15.75" customHeight="1">
      <c r="A33" s="60" t="s">
        <v>33</v>
      </c>
      <c r="B33" s="107" t="s">
        <v>168</v>
      </c>
      <c r="C33" s="90">
        <v>6262047</v>
      </c>
      <c r="D33" s="89">
        <f aca="true" t="shared" si="10" ref="D33:D38">E33+F33</f>
        <v>3273087</v>
      </c>
      <c r="E33" s="90">
        <v>2746895</v>
      </c>
      <c r="F33" s="90">
        <v>526192</v>
      </c>
      <c r="G33" s="90">
        <v>2988960</v>
      </c>
      <c r="H33" s="109">
        <f aca="true" t="shared" si="11" ref="H33:H38">D33/C33*100</f>
        <v>52.268643144965225</v>
      </c>
      <c r="I33" s="99">
        <f t="shared" si="9"/>
        <v>43.86576785514386</v>
      </c>
      <c r="J33" s="99">
        <f t="shared" si="1"/>
        <v>16.076321833180724</v>
      </c>
    </row>
    <row r="34" spans="1:10" ht="14.25">
      <c r="A34" s="36">
        <v>1</v>
      </c>
      <c r="B34" s="100" t="s">
        <v>92</v>
      </c>
      <c r="C34" s="79">
        <v>1911638</v>
      </c>
      <c r="D34" s="78">
        <f t="shared" si="10"/>
        <v>746862</v>
      </c>
      <c r="E34" s="79">
        <v>574059</v>
      </c>
      <c r="F34" s="79">
        <v>172803</v>
      </c>
      <c r="G34" s="79">
        <v>1164776</v>
      </c>
      <c r="H34" s="101">
        <f t="shared" si="11"/>
        <v>39.06921707980276</v>
      </c>
      <c r="I34" s="102">
        <f t="shared" si="9"/>
        <v>30.02969181403592</v>
      </c>
      <c r="J34" s="102">
        <f t="shared" si="1"/>
        <v>23.137206070197706</v>
      </c>
    </row>
    <row r="35" spans="1:10" ht="14.25">
      <c r="A35" s="36">
        <v>2</v>
      </c>
      <c r="B35" s="100" t="s">
        <v>93</v>
      </c>
      <c r="C35" s="79">
        <v>1317765</v>
      </c>
      <c r="D35" s="78">
        <f t="shared" si="10"/>
        <v>974856</v>
      </c>
      <c r="E35" s="79">
        <v>796750</v>
      </c>
      <c r="F35" s="79">
        <v>178106</v>
      </c>
      <c r="G35" s="79">
        <v>342909</v>
      </c>
      <c r="H35" s="101">
        <f t="shared" si="11"/>
        <v>73.9779854526414</v>
      </c>
      <c r="I35" s="102">
        <f t="shared" si="9"/>
        <v>60.46222201985938</v>
      </c>
      <c r="J35" s="102">
        <f t="shared" si="1"/>
        <v>18.26998038684688</v>
      </c>
    </row>
    <row r="36" spans="1:10" ht="14.25">
      <c r="A36" s="36">
        <v>3</v>
      </c>
      <c r="B36" s="100" t="s">
        <v>94</v>
      </c>
      <c r="C36" s="79">
        <v>1897762</v>
      </c>
      <c r="D36" s="78">
        <f t="shared" si="10"/>
        <v>1256716</v>
      </c>
      <c r="E36" s="79">
        <v>1113263</v>
      </c>
      <c r="F36" s="79">
        <v>143453</v>
      </c>
      <c r="G36" s="79">
        <v>641046</v>
      </c>
      <c r="H36" s="101">
        <f t="shared" si="11"/>
        <v>66.22094867533443</v>
      </c>
      <c r="I36" s="102">
        <f t="shared" si="9"/>
        <v>58.66188700163667</v>
      </c>
      <c r="J36" s="102">
        <f t="shared" si="1"/>
        <v>11.414909971704029</v>
      </c>
    </row>
    <row r="37" spans="1:10" ht="14.25">
      <c r="A37" s="36">
        <v>4</v>
      </c>
      <c r="B37" s="100" t="s">
        <v>95</v>
      </c>
      <c r="C37" s="79">
        <v>579284</v>
      </c>
      <c r="D37" s="78">
        <f t="shared" si="10"/>
        <v>224591</v>
      </c>
      <c r="E37" s="79">
        <v>199267</v>
      </c>
      <c r="F37" s="79">
        <v>25324</v>
      </c>
      <c r="G37" s="79">
        <v>354694</v>
      </c>
      <c r="H37" s="101">
        <f t="shared" si="11"/>
        <v>38.77044765607198</v>
      </c>
      <c r="I37" s="102">
        <f t="shared" si="9"/>
        <v>34.39884409029077</v>
      </c>
      <c r="J37" s="102">
        <f t="shared" si="1"/>
        <v>11.275607660146667</v>
      </c>
    </row>
    <row r="38" spans="1:10" ht="14.25">
      <c r="A38" s="36">
        <v>5</v>
      </c>
      <c r="B38" s="100" t="s">
        <v>103</v>
      </c>
      <c r="C38" s="79">
        <v>555599</v>
      </c>
      <c r="D38" s="78">
        <f t="shared" si="10"/>
        <v>70063</v>
      </c>
      <c r="E38" s="79">
        <v>63557</v>
      </c>
      <c r="F38" s="79">
        <v>6506</v>
      </c>
      <c r="G38" s="79">
        <v>485536</v>
      </c>
      <c r="H38" s="101">
        <f t="shared" si="11"/>
        <v>12.61035387032734</v>
      </c>
      <c r="I38" s="102">
        <f>E38/C38*100</f>
        <v>11.439365441622465</v>
      </c>
      <c r="J38" s="102">
        <f>F38/D38*100</f>
        <v>9.285928378744844</v>
      </c>
    </row>
    <row r="39" spans="2:10" ht="8.25" customHeight="1"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0">
    <mergeCell ref="B2:B4"/>
    <mergeCell ref="C2:C4"/>
    <mergeCell ref="D2:G2"/>
    <mergeCell ref="H2:H4"/>
    <mergeCell ref="I2:I4"/>
    <mergeCell ref="J2:J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93" r:id="rId1"/>
  <headerFooter>
    <oddFooter>&amp;C&amp;F&amp;RPage &amp;P</oddFooter>
  </headerFooter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24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15"/>
  <cols>
    <col min="1" max="1" width="21.140625" style="54" customWidth="1"/>
    <col min="2" max="2" width="14.140625" style="54" customWidth="1"/>
    <col min="3" max="6" width="12.28125" style="54" customWidth="1"/>
    <col min="7" max="7" width="13.7109375" style="54" bestFit="1" customWidth="1"/>
    <col min="8" max="8" width="15.00390625" style="54" bestFit="1" customWidth="1"/>
    <col min="9" max="9" width="11.421875" style="54" customWidth="1"/>
    <col min="10" max="16384" width="9.140625" style="54" customWidth="1"/>
  </cols>
  <sheetData>
    <row r="1" spans="1:8" ht="6" customHeight="1">
      <c r="A1" s="23"/>
      <c r="B1" s="23"/>
      <c r="C1" s="23"/>
      <c r="D1" s="23"/>
      <c r="E1" s="23"/>
      <c r="F1" s="23"/>
      <c r="G1" s="23"/>
      <c r="H1" s="23"/>
    </row>
    <row r="2" spans="1:9" ht="15.75">
      <c r="A2" s="61" t="s">
        <v>205</v>
      </c>
      <c r="B2" s="61"/>
      <c r="C2" s="61"/>
      <c r="D2" s="61"/>
      <c r="E2" s="61"/>
      <c r="F2" s="61"/>
      <c r="G2" s="61"/>
      <c r="H2" s="61"/>
      <c r="I2" s="61"/>
    </row>
    <row r="3" spans="1:9" ht="14.25">
      <c r="A3" s="184" t="s">
        <v>199</v>
      </c>
      <c r="B3" s="184" t="s">
        <v>9</v>
      </c>
      <c r="C3" s="183" t="s">
        <v>10</v>
      </c>
      <c r="D3" s="183"/>
      <c r="E3" s="183"/>
      <c r="F3" s="183"/>
      <c r="G3" s="184" t="s">
        <v>180</v>
      </c>
      <c r="H3" s="184" t="s">
        <v>181</v>
      </c>
      <c r="I3" s="184" t="s">
        <v>182</v>
      </c>
    </row>
    <row r="4" spans="1:9" ht="14.25">
      <c r="A4" s="184"/>
      <c r="B4" s="184"/>
      <c r="C4" s="184" t="s">
        <v>11</v>
      </c>
      <c r="D4" s="184" t="s">
        <v>12</v>
      </c>
      <c r="E4" s="184" t="s">
        <v>13</v>
      </c>
      <c r="F4" s="184" t="s">
        <v>14</v>
      </c>
      <c r="G4" s="184"/>
      <c r="H4" s="184"/>
      <c r="I4" s="184"/>
    </row>
    <row r="5" spans="1:9" ht="14.25">
      <c r="A5" s="184"/>
      <c r="B5" s="184"/>
      <c r="C5" s="184"/>
      <c r="D5" s="184"/>
      <c r="E5" s="184"/>
      <c r="F5" s="184"/>
      <c r="G5" s="184"/>
      <c r="H5" s="184"/>
      <c r="I5" s="184"/>
    </row>
    <row r="6" spans="1:9" ht="29.25">
      <c r="A6" s="114" t="s">
        <v>19</v>
      </c>
      <c r="B6" s="96">
        <v>7873095</v>
      </c>
      <c r="C6" s="97">
        <f aca="true" t="shared" si="0" ref="C6:C11">D6+E6</f>
        <v>4293073</v>
      </c>
      <c r="D6" s="115">
        <v>3585419</v>
      </c>
      <c r="E6" s="115">
        <v>707654</v>
      </c>
      <c r="F6" s="115">
        <v>3580022</v>
      </c>
      <c r="G6" s="98">
        <f aca="true" t="shared" si="1" ref="G6:G11">C6/B6*100</f>
        <v>54.52840337884911</v>
      </c>
      <c r="H6" s="98">
        <f>+D6/B6*100</f>
        <v>45.54014653703531</v>
      </c>
      <c r="I6" s="99">
        <f>+E6/C6*100</f>
        <v>16.483623735259105</v>
      </c>
    </row>
    <row r="7" spans="1:9" ht="14.25">
      <c r="A7" s="116" t="s">
        <v>61</v>
      </c>
      <c r="B7" s="117">
        <v>3572196</v>
      </c>
      <c r="C7" s="78">
        <f>D7+E7</f>
        <v>1942093</v>
      </c>
      <c r="D7" s="78">
        <v>1681699</v>
      </c>
      <c r="E7" s="78">
        <v>260394</v>
      </c>
      <c r="F7" s="78">
        <v>1630104</v>
      </c>
      <c r="G7" s="101">
        <f t="shared" si="1"/>
        <v>54.36692163587888</v>
      </c>
      <c r="H7" s="101">
        <f aca="true" t="shared" si="2" ref="H7:I11">+D7/B7*100</f>
        <v>47.07745599625552</v>
      </c>
      <c r="I7" s="118">
        <f t="shared" si="2"/>
        <v>13.407905800597602</v>
      </c>
    </row>
    <row r="8" spans="1:9" ht="14.25">
      <c r="A8" s="116" t="s">
        <v>56</v>
      </c>
      <c r="B8" s="117">
        <v>2576349</v>
      </c>
      <c r="C8" s="78">
        <f t="shared" si="0"/>
        <v>1354760</v>
      </c>
      <c r="D8" s="78">
        <v>1151227</v>
      </c>
      <c r="E8" s="78">
        <v>203533</v>
      </c>
      <c r="F8" s="78">
        <v>1221589</v>
      </c>
      <c r="G8" s="101">
        <f t="shared" si="1"/>
        <v>52.58449068817927</v>
      </c>
      <c r="H8" s="101">
        <f t="shared" si="2"/>
        <v>44.684435222091416</v>
      </c>
      <c r="I8" s="118">
        <f t="shared" si="2"/>
        <v>15.023546606040922</v>
      </c>
    </row>
    <row r="9" spans="1:9" ht="14.25">
      <c r="A9" s="116" t="s">
        <v>101</v>
      </c>
      <c r="B9" s="117">
        <v>734020</v>
      </c>
      <c r="C9" s="78">
        <f t="shared" si="0"/>
        <v>273886</v>
      </c>
      <c r="D9" s="78">
        <v>218596</v>
      </c>
      <c r="E9" s="78">
        <v>55290</v>
      </c>
      <c r="F9" s="78">
        <v>460135</v>
      </c>
      <c r="G9" s="101">
        <f t="shared" si="1"/>
        <v>37.313152230184464</v>
      </c>
      <c r="H9" s="101">
        <f t="shared" si="2"/>
        <v>29.780659927522414</v>
      </c>
      <c r="I9" s="118">
        <f t="shared" si="2"/>
        <v>20.18723118377719</v>
      </c>
    </row>
    <row r="10" spans="1:9" ht="14.25">
      <c r="A10" s="116" t="s">
        <v>57</v>
      </c>
      <c r="B10" s="117">
        <v>676805</v>
      </c>
      <c r="C10" s="78">
        <f t="shared" si="0"/>
        <v>450410</v>
      </c>
      <c r="D10" s="78">
        <v>306344</v>
      </c>
      <c r="E10" s="78">
        <v>144066</v>
      </c>
      <c r="F10" s="78">
        <v>226395</v>
      </c>
      <c r="G10" s="101">
        <f t="shared" si="1"/>
        <v>66.54944925052267</v>
      </c>
      <c r="H10" s="101">
        <f t="shared" si="2"/>
        <v>45.263258988925905</v>
      </c>
      <c r="I10" s="118">
        <f t="shared" si="2"/>
        <v>31.985524300082147</v>
      </c>
    </row>
    <row r="11" spans="1:9" ht="14.25">
      <c r="A11" s="116" t="s">
        <v>102</v>
      </c>
      <c r="B11" s="117">
        <v>313724</v>
      </c>
      <c r="C11" s="78">
        <f t="shared" si="0"/>
        <v>271926</v>
      </c>
      <c r="D11" s="78">
        <v>227554</v>
      </c>
      <c r="E11" s="78">
        <v>44372</v>
      </c>
      <c r="F11" s="78">
        <v>41798</v>
      </c>
      <c r="G11" s="101">
        <f t="shared" si="1"/>
        <v>86.67682421491502</v>
      </c>
      <c r="H11" s="101">
        <f t="shared" si="2"/>
        <v>72.53318203261465</v>
      </c>
      <c r="I11" s="118">
        <f t="shared" si="2"/>
        <v>16.317674661488788</v>
      </c>
    </row>
    <row r="12" spans="2:4" ht="14.25">
      <c r="B12" s="53"/>
      <c r="C12" s="53"/>
      <c r="D12" s="53"/>
    </row>
    <row r="13" spans="2:4" ht="14.25">
      <c r="B13" s="53"/>
      <c r="C13" s="53"/>
      <c r="D13" s="53"/>
    </row>
    <row r="14" spans="2:4" ht="14.25">
      <c r="B14" s="53"/>
      <c r="C14" s="53"/>
      <c r="D14" s="53"/>
    </row>
    <row r="16" ht="14.25">
      <c r="D16" s="53"/>
    </row>
    <row r="17" ht="14.25">
      <c r="J17" s="53"/>
    </row>
    <row r="18" ht="14.25">
      <c r="J18" s="53"/>
    </row>
    <row r="19" ht="14.25">
      <c r="J19" s="53"/>
    </row>
    <row r="20" ht="14.25">
      <c r="J20" s="53"/>
    </row>
    <row r="21" ht="14.25">
      <c r="J21" s="53"/>
    </row>
    <row r="22" ht="14.25">
      <c r="J22" s="53"/>
    </row>
    <row r="24" ht="14.25">
      <c r="J24" s="53"/>
    </row>
  </sheetData>
  <sheetProtection/>
  <mergeCells count="10">
    <mergeCell ref="A3:A5"/>
    <mergeCell ref="B3:B5"/>
    <mergeCell ref="C3:F3"/>
    <mergeCell ref="G3:G5"/>
    <mergeCell ref="H3:H5"/>
    <mergeCell ref="I3:I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F10" sqref="F10"/>
    </sheetView>
  </sheetViews>
  <sheetFormatPr defaultColWidth="11.421875" defaultRowHeight="15"/>
  <cols>
    <col min="1" max="1" width="15.421875" style="36" customWidth="1"/>
    <col min="2" max="2" width="10.57421875" style="36" customWidth="1"/>
    <col min="3" max="8" width="13.00390625" style="36" customWidth="1"/>
    <col min="9" max="9" width="12.28125" style="36" customWidth="1"/>
    <col min="10" max="16384" width="11.421875" style="36" customWidth="1"/>
  </cols>
  <sheetData>
    <row r="1" spans="1:9" ht="15.75">
      <c r="A1" s="61" t="s">
        <v>206</v>
      </c>
      <c r="B1" s="61"/>
      <c r="C1" s="61"/>
      <c r="D1" s="61"/>
      <c r="E1" s="61"/>
      <c r="F1" s="61"/>
      <c r="G1" s="61"/>
      <c r="H1" s="61"/>
      <c r="I1" s="61"/>
    </row>
    <row r="2" spans="1:9" ht="17.25" customHeight="1">
      <c r="A2" s="184" t="s">
        <v>199</v>
      </c>
      <c r="B2" s="184" t="s">
        <v>9</v>
      </c>
      <c r="C2" s="183" t="s">
        <v>10</v>
      </c>
      <c r="D2" s="183"/>
      <c r="E2" s="183"/>
      <c r="F2" s="183"/>
      <c r="G2" s="184" t="s">
        <v>180</v>
      </c>
      <c r="H2" s="184" t="s">
        <v>181</v>
      </c>
      <c r="I2" s="184" t="s">
        <v>182</v>
      </c>
    </row>
    <row r="3" spans="1:9" ht="14.25">
      <c r="A3" s="184"/>
      <c r="B3" s="184"/>
      <c r="C3" s="184" t="s">
        <v>11</v>
      </c>
      <c r="D3" s="184" t="s">
        <v>12</v>
      </c>
      <c r="E3" s="184" t="s">
        <v>13</v>
      </c>
      <c r="F3" s="184" t="s">
        <v>14</v>
      </c>
      <c r="G3" s="184"/>
      <c r="H3" s="184"/>
      <c r="I3" s="184"/>
    </row>
    <row r="4" spans="1:9" ht="14.25">
      <c r="A4" s="184"/>
      <c r="B4" s="184"/>
      <c r="C4" s="184"/>
      <c r="D4" s="184"/>
      <c r="E4" s="184"/>
      <c r="F4" s="184"/>
      <c r="G4" s="184"/>
      <c r="H4" s="184"/>
      <c r="I4" s="184"/>
    </row>
    <row r="5" spans="1:9" ht="29.25">
      <c r="A5" s="114" t="s">
        <v>19</v>
      </c>
      <c r="B5" s="96">
        <v>7873326</v>
      </c>
      <c r="C5" s="97">
        <f aca="true" t="shared" si="0" ref="C5:C10">D5+E5</f>
        <v>4293305</v>
      </c>
      <c r="D5" s="115">
        <v>3585651</v>
      </c>
      <c r="E5" s="115">
        <v>707654</v>
      </c>
      <c r="F5" s="115">
        <v>3580022</v>
      </c>
      <c r="G5" s="98">
        <f aca="true" t="shared" si="1" ref="G5:G10">C5/B5*100</f>
        <v>54.52975019705776</v>
      </c>
      <c r="H5" s="98">
        <f>+D5/B5*100</f>
        <v>45.541757066835544</v>
      </c>
      <c r="I5" s="99">
        <f>+E5/C5*100</f>
        <v>16.482732999402558</v>
      </c>
    </row>
    <row r="6" spans="1:9" ht="14.25">
      <c r="A6" s="116" t="s">
        <v>114</v>
      </c>
      <c r="B6" s="117">
        <v>2886327</v>
      </c>
      <c r="C6" s="78">
        <f>D6+E6</f>
        <v>1709403</v>
      </c>
      <c r="D6" s="78">
        <v>1464564</v>
      </c>
      <c r="E6" s="78">
        <v>244839</v>
      </c>
      <c r="F6" s="78">
        <v>1176925</v>
      </c>
      <c r="G6" s="101">
        <f t="shared" si="1"/>
        <v>59.224162750790185</v>
      </c>
      <c r="H6" s="101">
        <f aca="true" t="shared" si="2" ref="H6:I10">+D6/B6*100</f>
        <v>50.74144405675448</v>
      </c>
      <c r="I6" s="118">
        <f t="shared" si="2"/>
        <v>14.323070686081632</v>
      </c>
    </row>
    <row r="7" spans="1:9" ht="14.25">
      <c r="A7" s="116" t="s">
        <v>62</v>
      </c>
      <c r="B7" s="117">
        <v>1183964</v>
      </c>
      <c r="C7" s="78">
        <f t="shared" si="0"/>
        <v>865234</v>
      </c>
      <c r="D7" s="78">
        <v>733087</v>
      </c>
      <c r="E7" s="78">
        <v>132147</v>
      </c>
      <c r="F7" s="78">
        <v>318730</v>
      </c>
      <c r="G7" s="101">
        <f t="shared" si="1"/>
        <v>73.07941795527567</v>
      </c>
      <c r="H7" s="101">
        <f t="shared" si="2"/>
        <v>61.91801439908646</v>
      </c>
      <c r="I7" s="118">
        <f t="shared" si="2"/>
        <v>15.272978177001828</v>
      </c>
    </row>
    <row r="8" spans="1:9" ht="14.25">
      <c r="A8" s="116" t="s">
        <v>115</v>
      </c>
      <c r="B8" s="117">
        <v>241205</v>
      </c>
      <c r="C8" s="78">
        <f t="shared" si="0"/>
        <v>175318</v>
      </c>
      <c r="D8" s="78">
        <v>160473</v>
      </c>
      <c r="E8" s="78">
        <v>14845</v>
      </c>
      <c r="F8" s="78">
        <v>65887</v>
      </c>
      <c r="G8" s="101">
        <f t="shared" si="1"/>
        <v>72.68423125557099</v>
      </c>
      <c r="H8" s="101">
        <f t="shared" si="2"/>
        <v>66.52971538732614</v>
      </c>
      <c r="I8" s="118">
        <f t="shared" si="2"/>
        <v>8.46747053924868</v>
      </c>
    </row>
    <row r="9" spans="1:9" ht="14.25">
      <c r="A9" s="116" t="s">
        <v>116</v>
      </c>
      <c r="B9" s="117">
        <v>3014633</v>
      </c>
      <c r="C9" s="78">
        <f t="shared" si="0"/>
        <v>1369746</v>
      </c>
      <c r="D9" s="78">
        <v>1074615</v>
      </c>
      <c r="E9" s="78">
        <v>295131</v>
      </c>
      <c r="F9" s="78">
        <v>1644888</v>
      </c>
      <c r="G9" s="101">
        <f t="shared" si="1"/>
        <v>45.4365755300894</v>
      </c>
      <c r="H9" s="101">
        <f t="shared" si="2"/>
        <v>35.6466276326173</v>
      </c>
      <c r="I9" s="118">
        <f t="shared" si="2"/>
        <v>21.54640349378644</v>
      </c>
    </row>
    <row r="10" spans="1:9" ht="14.25">
      <c r="A10" s="116" t="s">
        <v>117</v>
      </c>
      <c r="B10" s="117">
        <v>547197</v>
      </c>
      <c r="C10" s="78">
        <f t="shared" si="0"/>
        <v>173604</v>
      </c>
      <c r="D10" s="78">
        <v>152912</v>
      </c>
      <c r="E10" s="78">
        <v>20692</v>
      </c>
      <c r="F10" s="78">
        <v>373592</v>
      </c>
      <c r="G10" s="101">
        <f t="shared" si="1"/>
        <v>31.72605112966628</v>
      </c>
      <c r="H10" s="101">
        <f t="shared" si="2"/>
        <v>27.944597649475416</v>
      </c>
      <c r="I10" s="118">
        <f t="shared" si="2"/>
        <v>11.919080205525217</v>
      </c>
    </row>
    <row r="11" spans="1:9" ht="6.7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2:6" ht="14.25">
      <c r="B12" s="39"/>
      <c r="C12" s="39"/>
      <c r="D12" s="39"/>
      <c r="E12" s="51"/>
      <c r="F12" s="39"/>
    </row>
    <row r="13" spans="2:6" ht="15" customHeight="1">
      <c r="B13" s="39"/>
      <c r="C13" s="39"/>
      <c r="D13" s="39"/>
      <c r="E13" s="39"/>
      <c r="F13" s="39"/>
    </row>
    <row r="14" spans="2:6" ht="15" customHeight="1">
      <c r="B14" s="39"/>
      <c r="C14" s="39"/>
      <c r="D14" s="39"/>
      <c r="E14" s="39"/>
      <c r="F14" s="39"/>
    </row>
    <row r="15" ht="14.25">
      <c r="F15" s="39"/>
    </row>
  </sheetData>
  <sheetProtection/>
  <mergeCells count="10">
    <mergeCell ref="A2:A4"/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F30" sqref="F30"/>
    </sheetView>
  </sheetViews>
  <sheetFormatPr defaultColWidth="11.421875" defaultRowHeight="15"/>
  <cols>
    <col min="1" max="1" width="44.421875" style="36" customWidth="1"/>
    <col min="2" max="6" width="11.421875" style="36" customWidth="1"/>
    <col min="7" max="7" width="13.7109375" style="36" bestFit="1" customWidth="1"/>
    <col min="8" max="8" width="15.00390625" style="36" bestFit="1" customWidth="1"/>
    <col min="9" max="16384" width="11.421875" style="36" customWidth="1"/>
  </cols>
  <sheetData>
    <row r="1" spans="1:8" ht="15.75">
      <c r="A1" s="31" t="s">
        <v>207</v>
      </c>
      <c r="G1" s="37"/>
      <c r="H1" s="37"/>
    </row>
    <row r="2" spans="1:10" ht="15" customHeight="1">
      <c r="A2" s="185"/>
      <c r="B2" s="186" t="s">
        <v>9</v>
      </c>
      <c r="C2" s="170" t="s">
        <v>53</v>
      </c>
      <c r="D2" s="170"/>
      <c r="E2" s="170" t="s">
        <v>198</v>
      </c>
      <c r="F2" s="188"/>
      <c r="G2" s="121" t="s">
        <v>170</v>
      </c>
      <c r="H2" s="121" t="s">
        <v>169</v>
      </c>
      <c r="I2" s="10"/>
      <c r="J2" s="10"/>
    </row>
    <row r="3" spans="1:10" ht="15" customHeight="1">
      <c r="A3" s="185"/>
      <c r="B3" s="186"/>
      <c r="C3" s="186" t="s">
        <v>34</v>
      </c>
      <c r="D3" s="186" t="s">
        <v>35</v>
      </c>
      <c r="E3" s="186" t="s">
        <v>37</v>
      </c>
      <c r="F3" s="187" t="s">
        <v>36</v>
      </c>
      <c r="G3" s="122" t="s">
        <v>172</v>
      </c>
      <c r="H3" s="122" t="s">
        <v>65</v>
      </c>
      <c r="I3" s="10"/>
      <c r="J3" s="10"/>
    </row>
    <row r="4" spans="1:10" ht="14.25">
      <c r="A4" s="185"/>
      <c r="B4" s="186"/>
      <c r="C4" s="186"/>
      <c r="D4" s="186"/>
      <c r="E4" s="186"/>
      <c r="F4" s="187"/>
      <c r="G4" s="123" t="s">
        <v>64</v>
      </c>
      <c r="H4" s="123" t="s">
        <v>64</v>
      </c>
      <c r="I4" s="10"/>
      <c r="J4" s="10"/>
    </row>
    <row r="5" spans="1:8" s="5" customFormat="1" ht="14.25">
      <c r="A5" s="107" t="s">
        <v>58</v>
      </c>
      <c r="B5" s="108">
        <v>3585651</v>
      </c>
      <c r="C5" s="108">
        <v>1949119</v>
      </c>
      <c r="D5" s="108">
        <v>1636532</v>
      </c>
      <c r="E5" s="90">
        <v>838756</v>
      </c>
      <c r="F5" s="90">
        <v>2746895</v>
      </c>
      <c r="G5" s="113">
        <v>1495054</v>
      </c>
      <c r="H5" s="113">
        <v>2090597</v>
      </c>
    </row>
    <row r="6" spans="1:8" ht="15" customHeight="1">
      <c r="A6" s="119" t="s">
        <v>75</v>
      </c>
      <c r="B6" s="79">
        <v>255131</v>
      </c>
      <c r="C6" s="79">
        <v>130850</v>
      </c>
      <c r="D6" s="79">
        <v>124282</v>
      </c>
      <c r="E6" s="79">
        <v>46705</v>
      </c>
      <c r="F6" s="79">
        <v>208426</v>
      </c>
      <c r="G6" s="79">
        <v>75506</v>
      </c>
      <c r="H6" s="79">
        <v>179625</v>
      </c>
    </row>
    <row r="7" spans="1:8" ht="15" customHeight="1">
      <c r="A7" s="120" t="s">
        <v>39</v>
      </c>
      <c r="B7" s="79">
        <v>460470</v>
      </c>
      <c r="C7" s="79">
        <v>248410</v>
      </c>
      <c r="D7" s="79">
        <v>212060</v>
      </c>
      <c r="E7" s="79">
        <v>94837</v>
      </c>
      <c r="F7" s="79">
        <v>365632</v>
      </c>
      <c r="G7" s="79">
        <v>147131</v>
      </c>
      <c r="H7" s="79">
        <v>313338</v>
      </c>
    </row>
    <row r="8" spans="1:8" ht="15" customHeight="1">
      <c r="A8" s="120" t="s">
        <v>40</v>
      </c>
      <c r="B8" s="79">
        <v>521936</v>
      </c>
      <c r="C8" s="79">
        <v>278458</v>
      </c>
      <c r="D8" s="79">
        <v>243477</v>
      </c>
      <c r="E8" s="79">
        <v>121022</v>
      </c>
      <c r="F8" s="79">
        <v>400914</v>
      </c>
      <c r="G8" s="79">
        <v>199191</v>
      </c>
      <c r="H8" s="79">
        <v>322745</v>
      </c>
    </row>
    <row r="9" spans="1:8" ht="16.5" customHeight="1">
      <c r="A9" s="120" t="s">
        <v>52</v>
      </c>
      <c r="B9" s="79">
        <v>543455</v>
      </c>
      <c r="C9" s="79">
        <v>315782</v>
      </c>
      <c r="D9" s="79">
        <v>227673</v>
      </c>
      <c r="E9" s="79">
        <v>147619</v>
      </c>
      <c r="F9" s="79">
        <v>395836</v>
      </c>
      <c r="G9" s="79">
        <v>210348</v>
      </c>
      <c r="H9" s="79">
        <v>333107</v>
      </c>
    </row>
    <row r="10" spans="1:8" ht="16.5" customHeight="1">
      <c r="A10" s="120" t="s">
        <v>41</v>
      </c>
      <c r="B10" s="79">
        <v>528368</v>
      </c>
      <c r="C10" s="79">
        <v>285830</v>
      </c>
      <c r="D10" s="79">
        <v>242538</v>
      </c>
      <c r="E10" s="79">
        <v>126859</v>
      </c>
      <c r="F10" s="79">
        <v>401509</v>
      </c>
      <c r="G10" s="79">
        <v>240545</v>
      </c>
      <c r="H10" s="79">
        <v>287823</v>
      </c>
    </row>
    <row r="11" spans="1:8" ht="16.5" customHeight="1">
      <c r="A11" s="120" t="s">
        <v>42</v>
      </c>
      <c r="B11" s="79">
        <v>441428</v>
      </c>
      <c r="C11" s="79">
        <v>241770</v>
      </c>
      <c r="D11" s="79">
        <v>199658</v>
      </c>
      <c r="E11" s="79">
        <v>118781</v>
      </c>
      <c r="F11" s="79">
        <v>322647</v>
      </c>
      <c r="G11" s="79">
        <v>208816</v>
      </c>
      <c r="H11" s="79">
        <v>232612</v>
      </c>
    </row>
    <row r="12" spans="1:8" ht="16.5" customHeight="1">
      <c r="A12" s="120" t="s">
        <v>43</v>
      </c>
      <c r="B12" s="79">
        <v>301756</v>
      </c>
      <c r="C12" s="79">
        <v>155797</v>
      </c>
      <c r="D12" s="79">
        <v>145959</v>
      </c>
      <c r="E12" s="79">
        <v>72960</v>
      </c>
      <c r="F12" s="79">
        <v>228796</v>
      </c>
      <c r="G12" s="79">
        <v>143861</v>
      </c>
      <c r="H12" s="79">
        <v>157895</v>
      </c>
    </row>
    <row r="13" spans="1:8" ht="16.5" customHeight="1">
      <c r="A13" s="120" t="s">
        <v>44</v>
      </c>
      <c r="B13" s="79">
        <v>204672</v>
      </c>
      <c r="C13" s="79">
        <v>102941</v>
      </c>
      <c r="D13" s="79">
        <v>101731</v>
      </c>
      <c r="E13" s="79">
        <v>44361</v>
      </c>
      <c r="F13" s="79">
        <v>160311</v>
      </c>
      <c r="G13" s="79">
        <v>113540</v>
      </c>
      <c r="H13" s="79">
        <v>91132</v>
      </c>
    </row>
    <row r="14" spans="1:8" ht="16.5" customHeight="1">
      <c r="A14" s="120" t="s">
        <v>45</v>
      </c>
      <c r="B14" s="79">
        <v>145359</v>
      </c>
      <c r="C14" s="79">
        <v>83882</v>
      </c>
      <c r="D14" s="79">
        <v>61478</v>
      </c>
      <c r="E14" s="79">
        <v>34451</v>
      </c>
      <c r="F14" s="79">
        <v>110908</v>
      </c>
      <c r="G14" s="79">
        <v>56306</v>
      </c>
      <c r="H14" s="79">
        <v>89053</v>
      </c>
    </row>
    <row r="15" spans="1:8" ht="16.5" customHeight="1">
      <c r="A15" s="120" t="s">
        <v>46</v>
      </c>
      <c r="B15" s="79">
        <v>105416</v>
      </c>
      <c r="C15" s="79">
        <v>56065</v>
      </c>
      <c r="D15" s="79">
        <v>49351</v>
      </c>
      <c r="E15" s="79">
        <v>17057</v>
      </c>
      <c r="F15" s="79">
        <v>88358</v>
      </c>
      <c r="G15" s="79">
        <v>58741</v>
      </c>
      <c r="H15" s="79">
        <v>46675</v>
      </c>
    </row>
    <row r="16" spans="1:8" ht="16.5" customHeight="1">
      <c r="A16" s="120" t="s">
        <v>47</v>
      </c>
      <c r="B16" s="79">
        <v>48365</v>
      </c>
      <c r="C16" s="79">
        <v>30026</v>
      </c>
      <c r="D16" s="79">
        <v>18339</v>
      </c>
      <c r="E16" s="79">
        <v>7010</v>
      </c>
      <c r="F16" s="79">
        <v>41355</v>
      </c>
      <c r="G16" s="79">
        <v>32555</v>
      </c>
      <c r="H16" s="79">
        <v>15811</v>
      </c>
    </row>
    <row r="17" spans="1:8" ht="16.5" customHeight="1">
      <c r="A17" s="120" t="s">
        <v>48</v>
      </c>
      <c r="B17" s="79">
        <v>23108</v>
      </c>
      <c r="C17" s="79">
        <v>13734</v>
      </c>
      <c r="D17" s="79">
        <v>9374</v>
      </c>
      <c r="E17" s="79">
        <v>5511</v>
      </c>
      <c r="F17" s="79">
        <v>17597</v>
      </c>
      <c r="G17" s="79">
        <v>8514</v>
      </c>
      <c r="H17" s="79">
        <v>14594</v>
      </c>
    </row>
    <row r="18" spans="1:8" ht="16.5" customHeight="1">
      <c r="A18" s="120" t="s">
        <v>49</v>
      </c>
      <c r="B18" s="79">
        <v>6187</v>
      </c>
      <c r="C18" s="79">
        <v>5575</v>
      </c>
      <c r="D18" s="79">
        <v>612</v>
      </c>
      <c r="E18" s="79">
        <v>1582</v>
      </c>
      <c r="F18" s="79">
        <v>4605</v>
      </c>
      <c r="G18" s="79">
        <v>0</v>
      </c>
      <c r="H18" s="79">
        <v>6187</v>
      </c>
    </row>
    <row r="19" spans="1:8" ht="6.75" customHeight="1">
      <c r="A19" s="1"/>
      <c r="B19" s="1"/>
      <c r="C19" s="1"/>
      <c r="D19" s="1"/>
      <c r="E19" s="1"/>
      <c r="F19" s="1"/>
      <c r="G19" s="1"/>
      <c r="H19" s="1"/>
    </row>
    <row r="20" ht="15.75">
      <c r="A20" s="31" t="s">
        <v>208</v>
      </c>
    </row>
    <row r="21" spans="1:8" ht="14.25">
      <c r="A21" s="169"/>
      <c r="B21" s="186" t="s">
        <v>9</v>
      </c>
      <c r="C21" s="189" t="s">
        <v>53</v>
      </c>
      <c r="D21" s="189"/>
      <c r="E21" s="189" t="s">
        <v>198</v>
      </c>
      <c r="F21" s="189"/>
      <c r="G21" s="124" t="s">
        <v>170</v>
      </c>
      <c r="H21" s="121" t="s">
        <v>169</v>
      </c>
    </row>
    <row r="22" spans="1:8" ht="14.25">
      <c r="A22" s="169"/>
      <c r="B22" s="186"/>
      <c r="C22" s="186" t="s">
        <v>34</v>
      </c>
      <c r="D22" s="186" t="s">
        <v>35</v>
      </c>
      <c r="E22" s="186" t="s">
        <v>37</v>
      </c>
      <c r="F22" s="186" t="s">
        <v>36</v>
      </c>
      <c r="G22" s="125" t="s">
        <v>172</v>
      </c>
      <c r="H22" s="122" t="s">
        <v>65</v>
      </c>
    </row>
    <row r="23" spans="1:8" ht="14.25">
      <c r="A23" s="169"/>
      <c r="B23" s="186"/>
      <c r="C23" s="186"/>
      <c r="D23" s="186"/>
      <c r="E23" s="186"/>
      <c r="F23" s="186"/>
      <c r="G23" s="126" t="s">
        <v>64</v>
      </c>
      <c r="H23" s="123" t="s">
        <v>64</v>
      </c>
    </row>
    <row r="24" spans="1:8" ht="14.25">
      <c r="A24" s="116" t="s">
        <v>161</v>
      </c>
      <c r="B24" s="90">
        <v>3585651</v>
      </c>
      <c r="C24" s="90">
        <v>1949119</v>
      </c>
      <c r="D24" s="90">
        <v>1636532</v>
      </c>
      <c r="E24" s="90">
        <v>838756</v>
      </c>
      <c r="F24" s="90">
        <v>2746895</v>
      </c>
      <c r="G24" s="90">
        <v>1495054</v>
      </c>
      <c r="H24" s="90">
        <v>2090597</v>
      </c>
    </row>
    <row r="25" spans="1:10" ht="14.25">
      <c r="A25" s="116" t="s">
        <v>109</v>
      </c>
      <c r="B25" s="79">
        <v>44042</v>
      </c>
      <c r="C25" s="79">
        <v>33982</v>
      </c>
      <c r="D25" s="79">
        <v>10060</v>
      </c>
      <c r="E25" s="79">
        <v>27335</v>
      </c>
      <c r="F25" s="79">
        <v>16707</v>
      </c>
      <c r="G25" s="79">
        <v>2883</v>
      </c>
      <c r="H25" s="79">
        <v>41160</v>
      </c>
      <c r="J25" s="39"/>
    </row>
    <row r="26" spans="1:10" ht="14.25">
      <c r="A26" s="116" t="s">
        <v>16</v>
      </c>
      <c r="B26" s="79">
        <v>211286</v>
      </c>
      <c r="C26" s="79">
        <v>122742</v>
      </c>
      <c r="D26" s="79">
        <v>88544</v>
      </c>
      <c r="E26" s="79">
        <v>103929</v>
      </c>
      <c r="F26" s="79">
        <v>107357</v>
      </c>
      <c r="G26" s="79">
        <v>20375</v>
      </c>
      <c r="H26" s="79">
        <v>190910</v>
      </c>
      <c r="J26" s="39"/>
    </row>
    <row r="27" spans="1:10" ht="14.25">
      <c r="A27" s="127" t="s">
        <v>118</v>
      </c>
      <c r="B27" s="79">
        <v>24767</v>
      </c>
      <c r="C27" s="79">
        <v>20064</v>
      </c>
      <c r="D27" s="79">
        <v>4703</v>
      </c>
      <c r="E27" s="79">
        <v>18511</v>
      </c>
      <c r="F27" s="79">
        <v>6256</v>
      </c>
      <c r="G27" s="79">
        <v>672</v>
      </c>
      <c r="H27" s="79">
        <v>24096</v>
      </c>
      <c r="J27" s="39"/>
    </row>
    <row r="28" spans="1:10" ht="14.25">
      <c r="A28" s="116" t="s">
        <v>119</v>
      </c>
      <c r="B28" s="79">
        <v>24286</v>
      </c>
      <c r="C28" s="79">
        <v>9982</v>
      </c>
      <c r="D28" s="79">
        <v>14304</v>
      </c>
      <c r="E28" s="79">
        <v>18608</v>
      </c>
      <c r="F28" s="79">
        <v>5678</v>
      </c>
      <c r="G28" s="128">
        <v>0</v>
      </c>
      <c r="H28" s="79">
        <v>24286</v>
      </c>
      <c r="J28" s="39"/>
    </row>
    <row r="29" spans="1:10" ht="14.25">
      <c r="A29" s="116" t="s">
        <v>38</v>
      </c>
      <c r="B29" s="79">
        <v>507256</v>
      </c>
      <c r="C29" s="79">
        <v>240308</v>
      </c>
      <c r="D29" s="79">
        <v>266948</v>
      </c>
      <c r="E29" s="79">
        <v>220528</v>
      </c>
      <c r="F29" s="79">
        <v>286729</v>
      </c>
      <c r="G29" s="79">
        <v>128610</v>
      </c>
      <c r="H29" s="79">
        <v>378646</v>
      </c>
      <c r="J29" s="39"/>
    </row>
    <row r="30" spans="1:10" ht="14.25">
      <c r="A30" s="116" t="s">
        <v>178</v>
      </c>
      <c r="B30" s="79">
        <v>160010</v>
      </c>
      <c r="C30" s="79">
        <v>86720</v>
      </c>
      <c r="D30" s="79">
        <v>73291</v>
      </c>
      <c r="E30" s="79">
        <v>20503</v>
      </c>
      <c r="F30" s="79">
        <v>139508</v>
      </c>
      <c r="G30" s="79">
        <v>19417</v>
      </c>
      <c r="H30" s="79">
        <v>140593</v>
      </c>
      <c r="J30" s="39"/>
    </row>
    <row r="31" spans="1:10" ht="14.25">
      <c r="A31" s="116" t="s">
        <v>51</v>
      </c>
      <c r="B31" s="79">
        <v>253785</v>
      </c>
      <c r="C31" s="79">
        <v>182049</v>
      </c>
      <c r="D31" s="79">
        <v>71736</v>
      </c>
      <c r="E31" s="79">
        <v>90595</v>
      </c>
      <c r="F31" s="79">
        <v>163191</v>
      </c>
      <c r="G31" s="79">
        <v>67034</v>
      </c>
      <c r="H31" s="79">
        <v>186751</v>
      </c>
      <c r="J31" s="39"/>
    </row>
    <row r="32" spans="1:10" ht="14.25">
      <c r="A32" s="114" t="s">
        <v>183</v>
      </c>
      <c r="B32" s="79">
        <v>99043</v>
      </c>
      <c r="C32" s="79">
        <v>94796</v>
      </c>
      <c r="D32" s="79">
        <v>4247</v>
      </c>
      <c r="E32" s="79">
        <v>56960</v>
      </c>
      <c r="F32" s="79">
        <v>42083</v>
      </c>
      <c r="G32" s="79">
        <v>9945</v>
      </c>
      <c r="H32" s="79">
        <v>89099</v>
      </c>
      <c r="J32" s="39"/>
    </row>
    <row r="33" spans="1:10" ht="14.25">
      <c r="A33" s="116" t="s">
        <v>50</v>
      </c>
      <c r="B33" s="79">
        <v>2261175</v>
      </c>
      <c r="C33" s="79">
        <v>1158475</v>
      </c>
      <c r="D33" s="79">
        <v>1102699</v>
      </c>
      <c r="E33" s="79">
        <v>281788</v>
      </c>
      <c r="F33" s="79">
        <v>1979386</v>
      </c>
      <c r="G33" s="79">
        <v>1246118</v>
      </c>
      <c r="H33" s="79">
        <v>1015056</v>
      </c>
      <c r="J33" s="39"/>
    </row>
    <row r="34" spans="1:8" ht="8.25" customHeight="1">
      <c r="A34" s="40"/>
      <c r="B34" s="40"/>
      <c r="C34" s="40" t="s">
        <v>113</v>
      </c>
      <c r="D34" s="40"/>
      <c r="E34" s="40" t="s">
        <v>113</v>
      </c>
      <c r="F34" s="40"/>
      <c r="G34" s="40" t="s">
        <v>113</v>
      </c>
      <c r="H34" s="40"/>
    </row>
  </sheetData>
  <sheetProtection/>
  <mergeCells count="16">
    <mergeCell ref="F3:F4"/>
    <mergeCell ref="E2:F2"/>
    <mergeCell ref="A21:A23"/>
    <mergeCell ref="B21:B23"/>
    <mergeCell ref="C22:C23"/>
    <mergeCell ref="D22:D23"/>
    <mergeCell ref="E22:E23"/>
    <mergeCell ref="F22:F23"/>
    <mergeCell ref="C21:D21"/>
    <mergeCell ref="E21:F21"/>
    <mergeCell ref="A2:A4"/>
    <mergeCell ref="B2:B4"/>
    <mergeCell ref="C3:C4"/>
    <mergeCell ref="D3:D4"/>
    <mergeCell ref="C2:D2"/>
    <mergeCell ref="E3:E4"/>
  </mergeCells>
  <printOptions/>
  <pageMargins left="0.75" right="0.75" top="1" bottom="1" header="0.5" footer="0.5"/>
  <pageSetup horizontalDpi="600" verticalDpi="600" orientation="landscape" paperSize="9" scale="77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K25"/>
  <sheetViews>
    <sheetView view="pageBreakPreview" zoomScale="110" zoomScaleNormal="140" zoomScaleSheetLayoutView="110" zoomScalePageLayoutView="0" workbookViewId="0" topLeftCell="A1">
      <selection activeCell="F13" sqref="F13"/>
    </sheetView>
  </sheetViews>
  <sheetFormatPr defaultColWidth="11.421875" defaultRowHeight="15"/>
  <cols>
    <col min="1" max="1" width="30.28125" style="36" customWidth="1"/>
    <col min="2" max="5" width="11.57421875" style="36" customWidth="1"/>
    <col min="6" max="6" width="12.140625" style="36" customWidth="1"/>
    <col min="7" max="7" width="14.57421875" style="36" customWidth="1"/>
    <col min="8" max="8" width="14.421875" style="36" customWidth="1"/>
    <col min="9" max="16384" width="11.421875" style="36" customWidth="1"/>
  </cols>
  <sheetData>
    <row r="1" spans="1:8" ht="3.75" customHeight="1">
      <c r="A1" s="1"/>
      <c r="B1" s="44"/>
      <c r="C1" s="44"/>
      <c r="D1" s="44"/>
      <c r="E1" s="44"/>
      <c r="F1" s="44"/>
      <c r="G1" s="44"/>
      <c r="H1" s="44"/>
    </row>
    <row r="2" spans="1:8" ht="15.75">
      <c r="A2" s="31" t="s">
        <v>209</v>
      </c>
      <c r="B2" s="56"/>
      <c r="C2" s="56"/>
      <c r="D2" s="56"/>
      <c r="E2" s="56"/>
      <c r="F2" s="56"/>
      <c r="G2" s="56"/>
      <c r="H2" s="56"/>
    </row>
    <row r="3" spans="1:8" ht="14.25">
      <c r="A3" s="190"/>
      <c r="B3" s="191" t="s">
        <v>9</v>
      </c>
      <c r="C3" s="193" t="s">
        <v>53</v>
      </c>
      <c r="D3" s="194"/>
      <c r="E3" s="193" t="s">
        <v>198</v>
      </c>
      <c r="F3" s="194"/>
      <c r="G3" s="129" t="s">
        <v>170</v>
      </c>
      <c r="H3" s="129" t="s">
        <v>169</v>
      </c>
    </row>
    <row r="4" spans="1:8" ht="14.25">
      <c r="A4" s="190"/>
      <c r="B4" s="191"/>
      <c r="C4" s="192" t="s">
        <v>34</v>
      </c>
      <c r="D4" s="192" t="s">
        <v>35</v>
      </c>
      <c r="E4" s="192" t="s">
        <v>37</v>
      </c>
      <c r="F4" s="192" t="s">
        <v>36</v>
      </c>
      <c r="G4" s="130" t="s">
        <v>172</v>
      </c>
      <c r="H4" s="130" t="s">
        <v>65</v>
      </c>
    </row>
    <row r="5" spans="1:8" ht="14.25">
      <c r="A5" s="190"/>
      <c r="B5" s="191"/>
      <c r="C5" s="192"/>
      <c r="D5" s="192"/>
      <c r="E5" s="192"/>
      <c r="F5" s="192"/>
      <c r="G5" s="131" t="s">
        <v>64</v>
      </c>
      <c r="H5" s="131" t="s">
        <v>64</v>
      </c>
    </row>
    <row r="6" spans="1:8" ht="14.25">
      <c r="A6" s="116" t="s">
        <v>15</v>
      </c>
      <c r="B6" s="79">
        <v>3585419</v>
      </c>
      <c r="C6" s="79">
        <v>1949119</v>
      </c>
      <c r="D6" s="79">
        <v>1636300</v>
      </c>
      <c r="E6" s="79">
        <v>838525</v>
      </c>
      <c r="F6" s="79">
        <v>2746895</v>
      </c>
      <c r="G6" s="79">
        <v>1495054</v>
      </c>
      <c r="H6" s="79">
        <v>2090366</v>
      </c>
    </row>
    <row r="7" spans="1:8" ht="14.25">
      <c r="A7" s="132" t="s">
        <v>61</v>
      </c>
      <c r="B7" s="79">
        <v>1681699</v>
      </c>
      <c r="C7" s="79">
        <v>903279</v>
      </c>
      <c r="D7" s="79">
        <v>778420</v>
      </c>
      <c r="E7" s="79">
        <v>200462</v>
      </c>
      <c r="F7" s="79">
        <v>1481237</v>
      </c>
      <c r="G7" s="79">
        <v>897742</v>
      </c>
      <c r="H7" s="79">
        <v>783957</v>
      </c>
    </row>
    <row r="8" spans="1:8" ht="14.25">
      <c r="A8" s="132" t="s">
        <v>56</v>
      </c>
      <c r="B8" s="79">
        <v>1151227</v>
      </c>
      <c r="C8" s="79">
        <v>625677</v>
      </c>
      <c r="D8" s="79">
        <v>525550</v>
      </c>
      <c r="E8" s="79">
        <v>255436</v>
      </c>
      <c r="F8" s="79">
        <v>895792</v>
      </c>
      <c r="G8" s="79">
        <v>477539</v>
      </c>
      <c r="H8" s="79">
        <v>673688</v>
      </c>
    </row>
    <row r="9" spans="1:8" ht="14.25">
      <c r="A9" s="132" t="s">
        <v>101</v>
      </c>
      <c r="B9" s="79">
        <v>218596</v>
      </c>
      <c r="C9" s="79">
        <v>106134</v>
      </c>
      <c r="D9" s="79">
        <v>112462</v>
      </c>
      <c r="E9" s="79">
        <v>90775</v>
      </c>
      <c r="F9" s="79">
        <v>127821</v>
      </c>
      <c r="G9" s="79">
        <v>65309</v>
      </c>
      <c r="H9" s="79">
        <v>153287</v>
      </c>
    </row>
    <row r="10" spans="1:8" ht="14.25">
      <c r="A10" s="132" t="s">
        <v>57</v>
      </c>
      <c r="B10" s="79">
        <v>306344</v>
      </c>
      <c r="C10" s="79">
        <v>173173</v>
      </c>
      <c r="D10" s="79">
        <v>133172</v>
      </c>
      <c r="E10" s="79">
        <v>134492</v>
      </c>
      <c r="F10" s="79">
        <v>171852</v>
      </c>
      <c r="G10" s="79">
        <v>40588</v>
      </c>
      <c r="H10" s="79">
        <v>265756</v>
      </c>
    </row>
    <row r="11" spans="1:8" ht="14.25">
      <c r="A11" s="132" t="s">
        <v>102</v>
      </c>
      <c r="B11" s="79">
        <v>227554</v>
      </c>
      <c r="C11" s="79">
        <v>140856</v>
      </c>
      <c r="D11" s="79">
        <v>86697</v>
      </c>
      <c r="E11" s="79">
        <v>157360</v>
      </c>
      <c r="F11" s="79">
        <v>70194</v>
      </c>
      <c r="G11" s="79">
        <v>13876</v>
      </c>
      <c r="H11" s="79">
        <v>213678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ht="15.75" customHeight="1"/>
    <row r="16" spans="2:8" ht="14.25">
      <c r="B16" s="39"/>
      <c r="C16" s="39"/>
      <c r="D16" s="39"/>
      <c r="E16" s="39"/>
      <c r="F16" s="39"/>
      <c r="G16" s="39"/>
      <c r="H16" s="39"/>
    </row>
    <row r="17" ht="14.25">
      <c r="E17" s="2"/>
    </row>
    <row r="18" spans="2:11" ht="14.25">
      <c r="B18" s="39"/>
      <c r="C18" s="39"/>
      <c r="D18" s="39"/>
      <c r="E18" s="39"/>
      <c r="F18" s="39"/>
      <c r="G18" s="39"/>
      <c r="H18" s="39"/>
      <c r="K18" s="39"/>
    </row>
    <row r="19" spans="2:11" ht="14.25">
      <c r="B19" s="39"/>
      <c r="C19" s="39"/>
      <c r="D19" s="39"/>
      <c r="E19" s="39"/>
      <c r="F19" s="39"/>
      <c r="G19" s="39"/>
      <c r="H19" s="39"/>
      <c r="K19" s="39"/>
    </row>
    <row r="20" spans="2:11" ht="14.25">
      <c r="B20" s="39"/>
      <c r="C20" s="39"/>
      <c r="D20" s="39"/>
      <c r="E20" s="39"/>
      <c r="F20" s="39"/>
      <c r="G20" s="39"/>
      <c r="H20" s="39"/>
      <c r="K20" s="39"/>
    </row>
    <row r="21" spans="2:11" ht="14.25">
      <c r="B21" s="39"/>
      <c r="C21" s="39"/>
      <c r="D21" s="39"/>
      <c r="E21" s="39"/>
      <c r="F21" s="39"/>
      <c r="G21" s="39"/>
      <c r="H21" s="39"/>
      <c r="K21" s="39"/>
    </row>
    <row r="22" spans="2:11" ht="14.25">
      <c r="B22" s="39"/>
      <c r="C22" s="39"/>
      <c r="D22" s="39"/>
      <c r="E22" s="39"/>
      <c r="F22" s="39"/>
      <c r="G22" s="39"/>
      <c r="H22" s="39"/>
      <c r="K22" s="39"/>
    </row>
    <row r="23" spans="2:8" ht="14.25">
      <c r="B23" s="39"/>
      <c r="C23" s="39"/>
      <c r="D23" s="39"/>
      <c r="E23" s="39"/>
      <c r="F23" s="39"/>
      <c r="H23" s="39"/>
    </row>
    <row r="24" ht="14.25">
      <c r="K24" s="39"/>
    </row>
    <row r="25" spans="2:10" ht="14.25">
      <c r="B25" s="39"/>
      <c r="C25" s="39"/>
      <c r="D25" s="39"/>
      <c r="E25" s="39"/>
      <c r="F25" s="39"/>
      <c r="G25" s="39"/>
      <c r="H25" s="39"/>
      <c r="J25" s="39"/>
    </row>
  </sheetData>
  <sheetProtection/>
  <mergeCells count="8">
    <mergeCell ref="A3:A5"/>
    <mergeCell ref="B3:B5"/>
    <mergeCell ref="C4:C5"/>
    <mergeCell ref="D4:D5"/>
    <mergeCell ref="E4:E5"/>
    <mergeCell ref="F4:F5"/>
    <mergeCell ref="C3:D3"/>
    <mergeCell ref="E3:F3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zoomScaleSheetLayoutView="100" zoomScalePageLayoutView="0" workbookViewId="0" topLeftCell="A1">
      <selection activeCell="C26" sqref="C26"/>
    </sheetView>
  </sheetViews>
  <sheetFormatPr defaultColWidth="11.421875" defaultRowHeight="15"/>
  <cols>
    <col min="1" max="1" width="35.28125" style="70" customWidth="1"/>
    <col min="2" max="6" width="10.57421875" style="70" customWidth="1"/>
    <col min="7" max="7" width="13.8515625" style="70" customWidth="1"/>
    <col min="8" max="8" width="16.421875" style="70" customWidth="1"/>
    <col min="9" max="16384" width="11.421875" style="70" customWidth="1"/>
  </cols>
  <sheetData>
    <row r="1" ht="15.75">
      <c r="A1" s="69" t="s">
        <v>210</v>
      </c>
    </row>
    <row r="2" spans="1:10" ht="15" customHeight="1">
      <c r="A2" s="195"/>
      <c r="B2" s="196" t="s">
        <v>9</v>
      </c>
      <c r="C2" s="197" t="s">
        <v>53</v>
      </c>
      <c r="D2" s="198"/>
      <c r="E2" s="197" t="s">
        <v>198</v>
      </c>
      <c r="F2" s="198"/>
      <c r="G2" s="138" t="s">
        <v>170</v>
      </c>
      <c r="H2" s="138" t="s">
        <v>169</v>
      </c>
      <c r="I2" s="71"/>
      <c r="J2" s="71"/>
    </row>
    <row r="3" spans="1:10" ht="14.25">
      <c r="A3" s="195"/>
      <c r="B3" s="196"/>
      <c r="C3" s="196" t="s">
        <v>34</v>
      </c>
      <c r="D3" s="196" t="s">
        <v>35</v>
      </c>
      <c r="E3" s="196" t="s">
        <v>37</v>
      </c>
      <c r="F3" s="196" t="s">
        <v>36</v>
      </c>
      <c r="G3" s="139" t="s">
        <v>172</v>
      </c>
      <c r="H3" s="139" t="s">
        <v>65</v>
      </c>
      <c r="I3" s="71"/>
      <c r="J3" s="71"/>
    </row>
    <row r="4" spans="1:8" ht="14.25">
      <c r="A4" s="195"/>
      <c r="B4" s="196"/>
      <c r="C4" s="196"/>
      <c r="D4" s="196"/>
      <c r="E4" s="196"/>
      <c r="F4" s="196"/>
      <c r="G4" s="140" t="s">
        <v>64</v>
      </c>
      <c r="H4" s="140" t="s">
        <v>64</v>
      </c>
    </row>
    <row r="5" spans="1:8" ht="14.25">
      <c r="A5" s="133" t="s">
        <v>15</v>
      </c>
      <c r="B5" s="134">
        <v>3585651</v>
      </c>
      <c r="C5" s="134">
        <v>1949119</v>
      </c>
      <c r="D5" s="134">
        <v>1636532</v>
      </c>
      <c r="E5" s="134">
        <v>838756</v>
      </c>
      <c r="F5" s="134">
        <v>2746895</v>
      </c>
      <c r="G5" s="134">
        <v>1495054</v>
      </c>
      <c r="H5" s="134">
        <v>2090597</v>
      </c>
    </row>
    <row r="6" spans="1:8" ht="17.25" customHeight="1">
      <c r="A6" s="133" t="s">
        <v>17</v>
      </c>
      <c r="B6" s="135">
        <v>1881040</v>
      </c>
      <c r="C6" s="135">
        <v>887627</v>
      </c>
      <c r="D6" s="135">
        <v>993414</v>
      </c>
      <c r="E6" s="135">
        <v>109108</v>
      </c>
      <c r="F6" s="135">
        <v>1771933</v>
      </c>
      <c r="G6" s="135">
        <v>1133164</v>
      </c>
      <c r="H6" s="135">
        <v>747876</v>
      </c>
    </row>
    <row r="7" spans="1:8" ht="17.25" customHeight="1">
      <c r="A7" s="133" t="s">
        <v>18</v>
      </c>
      <c r="B7" s="135">
        <v>27353</v>
      </c>
      <c r="C7" s="135">
        <v>26752</v>
      </c>
      <c r="D7" s="135">
        <v>602</v>
      </c>
      <c r="E7" s="135">
        <v>0</v>
      </c>
      <c r="F7" s="135">
        <v>27353</v>
      </c>
      <c r="G7" s="135">
        <v>8545</v>
      </c>
      <c r="H7" s="135">
        <v>18808</v>
      </c>
    </row>
    <row r="8" spans="1:8" ht="17.25" customHeight="1">
      <c r="A8" s="133" t="s">
        <v>20</v>
      </c>
      <c r="B8" s="135">
        <v>158469</v>
      </c>
      <c r="C8" s="135">
        <v>72513</v>
      </c>
      <c r="D8" s="135">
        <v>85956</v>
      </c>
      <c r="E8" s="135">
        <v>53493</v>
      </c>
      <c r="F8" s="135">
        <v>104976</v>
      </c>
      <c r="G8" s="135">
        <v>37523</v>
      </c>
      <c r="H8" s="135">
        <v>120946</v>
      </c>
    </row>
    <row r="9" spans="1:8" ht="17.25" customHeight="1">
      <c r="A9" s="136" t="s">
        <v>21</v>
      </c>
      <c r="B9" s="135">
        <v>4318</v>
      </c>
      <c r="C9" s="135">
        <v>3937</v>
      </c>
      <c r="D9" s="135">
        <v>382</v>
      </c>
      <c r="E9" s="135">
        <v>611</v>
      </c>
      <c r="F9" s="135">
        <v>3708</v>
      </c>
      <c r="G9" s="135">
        <v>337</v>
      </c>
      <c r="H9" s="135">
        <v>3981</v>
      </c>
    </row>
    <row r="10" spans="1:8" ht="17.25" customHeight="1">
      <c r="A10" s="133" t="s">
        <v>22</v>
      </c>
      <c r="B10" s="135">
        <v>5191</v>
      </c>
      <c r="C10" s="135">
        <v>4387</v>
      </c>
      <c r="D10" s="135">
        <v>804</v>
      </c>
      <c r="E10" s="135">
        <v>1496</v>
      </c>
      <c r="F10" s="135">
        <v>3695</v>
      </c>
      <c r="G10" s="135">
        <v>0</v>
      </c>
      <c r="H10" s="135">
        <v>5191</v>
      </c>
    </row>
    <row r="11" spans="1:8" ht="17.25" customHeight="1">
      <c r="A11" s="133" t="s">
        <v>23</v>
      </c>
      <c r="B11" s="135">
        <v>328658</v>
      </c>
      <c r="C11" s="135">
        <v>273912</v>
      </c>
      <c r="D11" s="135">
        <v>54746</v>
      </c>
      <c r="E11" s="135">
        <v>97456</v>
      </c>
      <c r="F11" s="135">
        <v>231202</v>
      </c>
      <c r="G11" s="135">
        <v>106059</v>
      </c>
      <c r="H11" s="135">
        <v>222599</v>
      </c>
    </row>
    <row r="12" spans="1:8" ht="17.25" customHeight="1">
      <c r="A12" s="137" t="s">
        <v>24</v>
      </c>
      <c r="B12" s="135">
        <v>360222</v>
      </c>
      <c r="C12" s="135">
        <v>156448</v>
      </c>
      <c r="D12" s="135">
        <v>203774</v>
      </c>
      <c r="E12" s="135">
        <v>169004</v>
      </c>
      <c r="F12" s="135">
        <v>191218</v>
      </c>
      <c r="G12" s="135">
        <v>97665</v>
      </c>
      <c r="H12" s="135">
        <v>262557</v>
      </c>
    </row>
    <row r="13" spans="1:8" ht="17.25" customHeight="1">
      <c r="A13" s="133" t="s">
        <v>25</v>
      </c>
      <c r="B13" s="135">
        <v>166739</v>
      </c>
      <c r="C13" s="135">
        <v>162200</v>
      </c>
      <c r="D13" s="135">
        <v>4539</v>
      </c>
      <c r="E13" s="135">
        <v>62469</v>
      </c>
      <c r="F13" s="135">
        <v>104271</v>
      </c>
      <c r="G13" s="135">
        <v>27255</v>
      </c>
      <c r="H13" s="135">
        <v>139484</v>
      </c>
    </row>
    <row r="14" spans="1:8" ht="17.25" customHeight="1">
      <c r="A14" s="133" t="s">
        <v>26</v>
      </c>
      <c r="B14" s="135">
        <v>59181</v>
      </c>
      <c r="C14" s="135">
        <v>35242</v>
      </c>
      <c r="D14" s="135">
        <v>23939</v>
      </c>
      <c r="E14" s="135">
        <v>27430</v>
      </c>
      <c r="F14" s="135">
        <v>31750</v>
      </c>
      <c r="G14" s="135">
        <v>10404</v>
      </c>
      <c r="H14" s="135">
        <v>48777</v>
      </c>
    </row>
    <row r="15" spans="1:8" ht="17.25" customHeight="1">
      <c r="A15" s="133" t="s">
        <v>27</v>
      </c>
      <c r="B15" s="135">
        <v>9905</v>
      </c>
      <c r="C15" s="135">
        <v>6399</v>
      </c>
      <c r="D15" s="135">
        <v>3506</v>
      </c>
      <c r="E15" s="135">
        <v>7754</v>
      </c>
      <c r="F15" s="135">
        <v>2151</v>
      </c>
      <c r="G15" s="135">
        <v>0</v>
      </c>
      <c r="H15" s="135">
        <v>9905</v>
      </c>
    </row>
    <row r="16" spans="1:8" ht="17.25" customHeight="1">
      <c r="A16" s="133" t="s">
        <v>28</v>
      </c>
      <c r="B16" s="135">
        <v>29714</v>
      </c>
      <c r="C16" s="135">
        <v>13742</v>
      </c>
      <c r="D16" s="135">
        <v>15972</v>
      </c>
      <c r="E16" s="135">
        <v>18620</v>
      </c>
      <c r="F16" s="135">
        <v>11094</v>
      </c>
      <c r="G16" s="135">
        <v>2080</v>
      </c>
      <c r="H16" s="135">
        <v>27634</v>
      </c>
    </row>
    <row r="17" spans="1:8" ht="17.25" customHeight="1">
      <c r="A17" s="133" t="s">
        <v>29</v>
      </c>
      <c r="B17" s="135">
        <v>1472</v>
      </c>
      <c r="C17" s="135">
        <v>1238</v>
      </c>
      <c r="D17" s="135">
        <v>234</v>
      </c>
      <c r="E17" s="135">
        <v>1220</v>
      </c>
      <c r="F17" s="135">
        <v>252</v>
      </c>
      <c r="G17" s="135">
        <v>0</v>
      </c>
      <c r="H17" s="135">
        <v>1472</v>
      </c>
    </row>
    <row r="18" spans="1:8" ht="17.25" customHeight="1">
      <c r="A18" s="136" t="s">
        <v>0</v>
      </c>
      <c r="B18" s="135">
        <v>25109</v>
      </c>
      <c r="C18" s="135">
        <v>15055</v>
      </c>
      <c r="D18" s="135">
        <v>10054</v>
      </c>
      <c r="E18" s="135">
        <v>15736</v>
      </c>
      <c r="F18" s="135">
        <v>9373</v>
      </c>
      <c r="G18" s="135">
        <v>950</v>
      </c>
      <c r="H18" s="135">
        <v>24158</v>
      </c>
    </row>
    <row r="19" spans="1:8" ht="17.25" customHeight="1">
      <c r="A19" s="136" t="s">
        <v>1</v>
      </c>
      <c r="B19" s="135">
        <v>41692</v>
      </c>
      <c r="C19" s="135">
        <v>32976</v>
      </c>
      <c r="D19" s="135">
        <v>8716</v>
      </c>
      <c r="E19" s="135">
        <v>24585</v>
      </c>
      <c r="F19" s="135">
        <v>17107</v>
      </c>
      <c r="G19" s="135">
        <v>4233</v>
      </c>
      <c r="H19" s="135">
        <v>37459</v>
      </c>
    </row>
    <row r="20" spans="1:8" ht="17.25" customHeight="1">
      <c r="A20" s="133" t="s">
        <v>2</v>
      </c>
      <c r="B20" s="135">
        <v>59168</v>
      </c>
      <c r="C20" s="135">
        <v>47602</v>
      </c>
      <c r="D20" s="135">
        <v>11566</v>
      </c>
      <c r="E20" s="135">
        <v>28800</v>
      </c>
      <c r="F20" s="135">
        <v>30368</v>
      </c>
      <c r="G20" s="135">
        <v>5816</v>
      </c>
      <c r="H20" s="135">
        <v>53352</v>
      </c>
    </row>
    <row r="21" spans="1:8" ht="17.25" customHeight="1">
      <c r="A21" s="133" t="s">
        <v>3</v>
      </c>
      <c r="B21" s="135">
        <v>134330</v>
      </c>
      <c r="C21" s="135">
        <v>70660</v>
      </c>
      <c r="D21" s="135">
        <v>63670</v>
      </c>
      <c r="E21" s="135">
        <v>46263</v>
      </c>
      <c r="F21" s="135">
        <v>88067</v>
      </c>
      <c r="G21" s="135">
        <v>26097</v>
      </c>
      <c r="H21" s="135">
        <v>108233</v>
      </c>
    </row>
    <row r="22" spans="1:8" ht="17.25" customHeight="1">
      <c r="A22" s="136" t="s">
        <v>4</v>
      </c>
      <c r="B22" s="135">
        <v>46600</v>
      </c>
      <c r="C22" s="135">
        <v>21496</v>
      </c>
      <c r="D22" s="135">
        <v>25104</v>
      </c>
      <c r="E22" s="135">
        <v>34963</v>
      </c>
      <c r="F22" s="135">
        <v>11637</v>
      </c>
      <c r="G22" s="135">
        <v>3175</v>
      </c>
      <c r="H22" s="135">
        <v>43425</v>
      </c>
    </row>
    <row r="23" spans="1:8" ht="17.25" customHeight="1">
      <c r="A23" s="133" t="s">
        <v>5</v>
      </c>
      <c r="B23" s="135">
        <v>8852</v>
      </c>
      <c r="C23" s="135">
        <v>4949</v>
      </c>
      <c r="D23" s="135">
        <v>3903</v>
      </c>
      <c r="E23" s="135">
        <v>6116</v>
      </c>
      <c r="F23" s="135">
        <v>2736</v>
      </c>
      <c r="G23" s="135">
        <v>829</v>
      </c>
      <c r="H23" s="135">
        <v>8022</v>
      </c>
    </row>
    <row r="24" spans="1:8" ht="17.25" customHeight="1">
      <c r="A24" s="133" t="s">
        <v>6</v>
      </c>
      <c r="B24" s="135">
        <v>103002</v>
      </c>
      <c r="C24" s="135">
        <v>61739</v>
      </c>
      <c r="D24" s="135">
        <v>41262</v>
      </c>
      <c r="E24" s="135">
        <v>37167</v>
      </c>
      <c r="F24" s="135">
        <v>65834</v>
      </c>
      <c r="G24" s="135">
        <v>26378</v>
      </c>
      <c r="H24" s="135">
        <v>76624</v>
      </c>
    </row>
    <row r="25" spans="1:8" ht="17.25" customHeight="1">
      <c r="A25" s="133" t="s">
        <v>7</v>
      </c>
      <c r="B25" s="135">
        <v>130875</v>
      </c>
      <c r="C25" s="135">
        <v>48710</v>
      </c>
      <c r="D25" s="135">
        <v>82165</v>
      </c>
      <c r="E25" s="135">
        <v>92706</v>
      </c>
      <c r="F25" s="135">
        <v>38169</v>
      </c>
      <c r="G25" s="135">
        <v>4543</v>
      </c>
      <c r="H25" s="135">
        <v>126332</v>
      </c>
    </row>
    <row r="26" spans="1:8" ht="17.25" customHeight="1">
      <c r="A26" s="137" t="s">
        <v>8</v>
      </c>
      <c r="B26" s="135">
        <v>3760</v>
      </c>
      <c r="C26" s="135">
        <v>1537</v>
      </c>
      <c r="D26" s="135">
        <v>2223</v>
      </c>
      <c r="E26" s="135">
        <v>3760</v>
      </c>
      <c r="F26" s="135">
        <v>0</v>
      </c>
      <c r="G26" s="135">
        <v>0</v>
      </c>
      <c r="H26" s="135">
        <v>3760</v>
      </c>
    </row>
    <row r="27" spans="1:8" ht="6" customHeight="1">
      <c r="A27" s="72"/>
      <c r="B27" s="73"/>
      <c r="C27" s="73"/>
      <c r="D27" s="73"/>
      <c r="E27" s="73"/>
      <c r="F27" s="73"/>
      <c r="G27" s="73"/>
      <c r="H27" s="73"/>
    </row>
  </sheetData>
  <sheetProtection/>
  <mergeCells count="8">
    <mergeCell ref="A2:A4"/>
    <mergeCell ref="B2:B4"/>
    <mergeCell ref="C3:C4"/>
    <mergeCell ref="D3:D4"/>
    <mergeCell ref="E3:E4"/>
    <mergeCell ref="F3:F4"/>
    <mergeCell ref="C2:D2"/>
    <mergeCell ref="E2:F2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Marc MUKUNDABANTU</dc:creator>
  <cp:keywords/>
  <dc:description/>
  <cp:lastModifiedBy>NGIRINSHUTI FIDELE</cp:lastModifiedBy>
  <cp:lastPrinted>2019-03-12T08:33:58Z</cp:lastPrinted>
  <dcterms:created xsi:type="dcterms:W3CDTF">2016-04-12T14:06:14Z</dcterms:created>
  <dcterms:modified xsi:type="dcterms:W3CDTF">2022-03-30T12:06:38Z</dcterms:modified>
  <cp:category/>
  <cp:version/>
  <cp:contentType/>
  <cp:contentStatus/>
</cp:coreProperties>
</file>