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19440" windowHeight="5100" tabRatio="872" firstSheet="1" activeTab="1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<sst xmlns="http://schemas.openxmlformats.org/spreadsheetml/2006/main" count="471" uniqueCount="228">
  <si>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</si>
  <si>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</si>
  <si>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</si>
  <si>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</si>
  <si>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</si>
  <si>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</si>
  <si>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</si>
  <si>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</si>
  <si>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</si>
  <si>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</si>
  <si>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</si>
  <si>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</si>
  <si>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</si>
  <si>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</si>
  <si>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</si>
  <si>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</si>
  <si>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</si>
  <si>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</si>
  <si>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</si>
  <si>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</si>
  <si>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</si>
  <si>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</si>
  <si>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</si>
  <si>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</si>
  <si>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</si>
  <si>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</si>
  <si>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</si>
  <si>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</si>
  <si>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</si>
  <si>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</si>
  <si>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</si>
  <si>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</si>
  <si>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</si>
  <si>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</si>
  <si>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</si>
  <si>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</si>
  <si>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</si>
  <si>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</si>
  <si>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</si>
  <si>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</si>
  <si>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</si>
  <si>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</si>
  <si>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</si>
  <si>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</si>
  <si>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</si>
  <si>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</si>
  <si>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</si>
  <si>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</si>
  <si>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</si>
  <si>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</si>
  <si>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</si>
  <si>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</si>
  <si>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</si>
  <si>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</si>
  <si>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</si>
  <si>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</si>
  <si>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</si>
  <si>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</si>
  <si>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</si>
  <si>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</si>
  <si>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</si>
  <si>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</si>
  <si>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</si>
  <si>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</si>
  <si>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</si>
  <si>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</si>
  <si>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</si>
  <si>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</si>
  <si>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</si>
  <si>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</si>
  <si>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</si>
  <si>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</si>
  <si>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</si>
  <si>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</si>
  <si>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</si>
  <si>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</si>
  <si>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</si>
  <si>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</si>
  <si>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</si>
  <si>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</si>
  <si>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</si>
  <si>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</si>
  <si>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</si>
  <si>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</si>
  <si>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</si>
  <si>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</si>
  <si>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</si>
  <si>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</si>
  <si>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</si>
  <si>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</si>
  <si>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</si>
  <si>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</si>
  <si>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</si>
  <si>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</si>
  <si>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</si>
  <si>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</si>
  <si>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</si>
  <si>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</si>
  <si>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</si>
  <si>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</si>
  <si>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</si>
  <si>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</si>
  <si>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</si>
  <si>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</si>
  <si>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</si>
  <si>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</si>
  <si>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</si>
  <si>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</si>
  <si>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</si>
  <si>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</si>
  <si>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</si>
  <si>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</si>
  <si>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</si>
  <si>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</si>
  <si>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</si>
  <si>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</si>
  <si>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</si>
  <si>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</si>
  <si>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</si>
  <si>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</si>
  <si>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</si>
  <si>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</si>
  <si>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</si>
  <si>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</si>
  <si>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</si>
  <si>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</si>
  <si>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</si>
  <si>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</si>
  <si>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</si>
  <si>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</si>
  <si>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</si>
  <si>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</si>
  <si>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</si>
  <si>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</si>
  <si>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</si>
  <si>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</si>
  <si>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</si>
  <si>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</si>
  <si>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</si>
  <si>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</si>
  <si>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</si>
  <si>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</si>
  <si>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</si>
  <si>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</si>
  <si>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</si>
  <si>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</si>
  <si>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</si>
  <si>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</si>
  <si>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</si>
  <si>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</si>
  <si>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</si>
  <si>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</si>
  <si>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</si>
  <si>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</si>
  <si>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</si>
  <si>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</si>
  <si>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</si>
  <si>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</si>
  <si>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</si>
  <si>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</si>
  <si>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</si>
  <si>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</si>
  <si>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</si>
  <si>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</si>
  <si>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</si>
  <si>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</si>
  <si>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</si>
  <si>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</si>
  <si>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</si>
  <si>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</si>
  <si>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</si>
  <si>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</si>
  <si>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</si>
  <si>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</si>
  <si>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</si>
  <si>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</si>
  <si>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</si>
  <si>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</si>
  <si>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</si>
  <si>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</si>
  <si>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</si>
  <si>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</si>
  <si>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</si>
  <si>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</si>
  <si>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</si>
  <si>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</si>
  <si>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</si>
  <si>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</si>
  <si>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</si>
  <si>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</si>
  <si>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</si>
  <si>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</si>
  <si>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</si>
  <si>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</si>
  <si>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</si>
  <si>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</si>
  <si>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</si>
  <si>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</si>
  <si>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</si>
  <si>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</si>
  <si>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</si>
  <si>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B.1: Summary labour force indicators, Aug-20 (Q3)</t>
  </si>
  <si>
    <t>Table B.4: Population 16 years old and over by labour force status, sex, age group, and urban/rural area, Aug-20 (Q3)</t>
  </si>
  <si>
    <t>Table B.3: Households by household size, sex of head of household and urban/rural area, Aug-20 (Q3)</t>
  </si>
  <si>
    <t>Table B.7:Employed population by sex, age group, and urban/rural area, Aug-20 (Q3)</t>
  </si>
  <si>
    <t>Table B.8: Employed population by sex, occupation group, and urban/rural area, Aug-20 (Q3)</t>
  </si>
  <si>
    <t>Table B.9: Employed population by sex, educational attainment, and urban/rural area, Aug-20 (Q3)</t>
  </si>
  <si>
    <t>Table B.10:Employed population by sex, branch of economic activity, and urban/rural area, Aug-20 (Q3)</t>
  </si>
  <si>
    <t>Table B.11: Educational attainement and field of Education by Labour market status, Aug-20 (Q3)</t>
  </si>
  <si>
    <t>Table B.12: Employed population by sex, status in employment, and urban/rural area, Aug-20 (Q3)</t>
  </si>
  <si>
    <t>Table B.13: Employed population by sex, hours usually worked per week at all jobs, and urban/rural area, Aug-20 (Q3)</t>
  </si>
  <si>
    <t>Table B.14: Youth  Population by sex, and residential area, Aug-20 (Q3)</t>
  </si>
  <si>
    <t>Table B.17:Unemployed population by sex, broad age group and urban/rural area, Aug-20 (Q3)</t>
  </si>
  <si>
    <t>Table B.18: Unemployed population by sex, level of educational, and urban/rural area, Aug-20 (Q3)</t>
  </si>
  <si>
    <t>Table B.19A: Unemployed population(who looked for a job) by sex,method of seeking employment, and urban/rural area, Aug-20 (Q3)</t>
  </si>
  <si>
    <t>Table B.20: Unemployed population(who looked for a job) by sex, duration of seeking employment, and urban/rural area, Aug-20 (Q3)</t>
  </si>
  <si>
    <t>Table B.21: Time related under employment by age group sex and area of residence, Aug-20 (Q3)</t>
  </si>
  <si>
    <t>Table B.15: Youth Unemployed by sex, duration of seeking employment, and urban/rural area, Aug-20 (Q3)</t>
  </si>
  <si>
    <t>Table B.16:Youth not in employment and not currently in education or training by sex, age group, and urban/rural area, Aug-20 (Q3)</t>
  </si>
  <si>
    <t>Table B.5: Population 16 years old and over by labour force status and level of educational attainment , Aug-20 (Q3)</t>
  </si>
  <si>
    <t>Table B.6: Population 16 years old and over by labour force status and marital status, Aug-20 (Q3)</t>
  </si>
  <si>
    <t>26,000</t>
  </si>
  <si>
    <t>39,000</t>
  </si>
  <si>
    <t>20,000</t>
  </si>
  <si>
    <t>20,800</t>
  </si>
  <si>
    <t>35,000</t>
  </si>
  <si>
    <t>52,000</t>
  </si>
  <si>
    <t>Table B.2: Population by sex and age group , Aug-20 (Q3)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</si>
</sst>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##0"/>
    <numFmt numFmtId="174" formatCode="_(* #,##0_);_(* \(#,##0\);_(* &quot;-&quot;??_);_(@_)"/>
    <numFmt numFmtId="175" formatCode="#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"/>
    <numFmt numFmtId="182" formatCode="###0.00"/>
    <numFmt numFmtId="183" formatCode="####.00"/>
    <numFmt numFmtId="184" formatCode="_(* #,##0.0_);_(* \(#,##0.0\);_(* &quot;-&quot;??_);_(@_)"/>
    <numFmt numFmtId="185" formatCode="###0.0%"/>
    <numFmt numFmtId="186" formatCode="####.0%"/>
    <numFmt numFmtId="187" formatCode="#,##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0.000%"/>
    <numFmt numFmtId="204" formatCode="[$-409]dddd\,\ mmmm\ d\,\ yyyy"/>
    <numFmt numFmtId="205" formatCode="#,##0.000"/>
    <numFmt numFmtId="206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74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3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3" fontId="0" fillId="0" borderId="0" xfId="0" applyNumberFormat="1" applyFont="1" applyAlignment="1">
      <alignment/>
    </xf>
    <xf numFmtId="37" fontId="1" fillId="0" borderId="0" xfId="42" applyNumberFormat="1" applyFont="1" applyBorder="1" applyAlignment="1">
      <alignment horizontal="right" vertical="top"/>
    </xf>
    <xf numFmtId="174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74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174" fontId="0" fillId="0" borderId="0" xfId="42" applyNumberFormat="1" applyFont="1" applyAlignment="1">
      <alignment/>
    </xf>
    <xf numFmtId="173" fontId="6" fillId="0" borderId="0" xfId="60" applyNumberFormat="1" applyFont="1" applyFill="1" applyBorder="1" applyAlignment="1">
      <alignment horizontal="right" vertical="top"/>
      <protection/>
    </xf>
    <xf numFmtId="173" fontId="14" fillId="0" borderId="0" xfId="63" applyNumberFormat="1" applyFont="1" applyBorder="1" applyAlignment="1">
      <alignment horizontal="right" vertical="top"/>
      <protection/>
    </xf>
    <xf numFmtId="173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171" fontId="14" fillId="0" borderId="0" xfId="42" applyFont="1" applyBorder="1" applyAlignment="1">
      <alignment horizontal="right" vertical="top"/>
    </xf>
    <xf numFmtId="17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74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74" fontId="0" fillId="0" borderId="11" xfId="42" applyNumberFormat="1" applyFont="1" applyBorder="1" applyAlignment="1">
      <alignment/>
    </xf>
    <xf numFmtId="174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76" fontId="0" fillId="33" borderId="11" xfId="0" applyNumberFormat="1" applyFill="1" applyBorder="1" applyAlignment="1">
      <alignment/>
    </xf>
    <xf numFmtId="176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74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4" fontId="58" fillId="0" borderId="11" xfId="42" applyNumberFormat="1" applyFont="1" applyBorder="1" applyAlignment="1">
      <alignment/>
    </xf>
    <xf numFmtId="174" fontId="12" fillId="0" borderId="11" xfId="42" applyNumberFormat="1" applyFont="1" applyBorder="1" applyAlignment="1">
      <alignment horizontal="right" vertical="top"/>
    </xf>
    <xf numFmtId="174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74" fontId="12" fillId="0" borderId="11" xfId="42" applyNumberFormat="1" applyFont="1" applyBorder="1" applyAlignment="1">
      <alignment horizontal="right"/>
    </xf>
    <xf numFmtId="174" fontId="58" fillId="0" borderId="11" xfId="42" applyNumberFormat="1" applyFont="1" applyBorder="1" applyAlignment="1">
      <alignment/>
    </xf>
    <xf numFmtId="176" fontId="38" fillId="0" borderId="11" xfId="68" applyNumberFormat="1" applyFont="1" applyBorder="1" applyAlignment="1">
      <alignment/>
    </xf>
    <xf numFmtId="176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76" fontId="37" fillId="0" borderId="11" xfId="68" applyNumberFormat="1" applyFont="1" applyBorder="1" applyAlignment="1">
      <alignment/>
    </xf>
    <xf numFmtId="176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74" fontId="0" fillId="33" borderId="11" xfId="42" applyNumberFormat="1" applyFont="1" applyFill="1" applyBorder="1" applyAlignment="1">
      <alignment/>
    </xf>
    <xf numFmtId="176" fontId="37" fillId="34" borderId="11" xfId="68" applyNumberFormat="1" applyFont="1" applyFill="1" applyBorder="1" applyAlignment="1">
      <alignment/>
    </xf>
    <xf numFmtId="176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74" fontId="12" fillId="0" borderId="11" xfId="42" applyNumberFormat="1" applyFont="1" applyFill="1" applyBorder="1" applyAlignment="1">
      <alignment horizontal="right" vertical="top"/>
    </xf>
    <xf numFmtId="176" fontId="38" fillId="0" borderId="11" xfId="68" applyNumberFormat="1" applyFont="1" applyBorder="1" applyAlignment="1">
      <alignment/>
    </xf>
    <xf numFmtId="174" fontId="0" fillId="34" borderId="11" xfId="42" applyNumberFormat="1" applyFont="1" applyFill="1" applyBorder="1" applyAlignment="1">
      <alignment/>
    </xf>
    <xf numFmtId="174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74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74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76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74" fontId="0" fillId="36" borderId="15" xfId="42" applyNumberFormat="1" applyFont="1" applyFill="1" applyBorder="1" applyAlignment="1">
      <alignment horizontal="center"/>
    </xf>
    <xf numFmtId="174" fontId="0" fillId="36" borderId="10" xfId="42" applyNumberFormat="1" applyFont="1" applyFill="1" applyBorder="1" applyAlignment="1">
      <alignment horizontal="center"/>
    </xf>
    <xf numFmtId="174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76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76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74" fontId="0" fillId="36" borderId="11" xfId="42" applyNumberFormat="1" applyFont="1" applyFill="1" applyBorder="1" applyAlignment="1">
      <alignment horizontal="center" vertical="center"/>
    </xf>
    <xf numFmtId="174" fontId="0" fillId="36" borderId="11" xfId="42" applyNumberFormat="1" applyFont="1" applyFill="1" applyBorder="1" applyAlignment="1">
      <alignment horizontal="center"/>
    </xf>
    <xf numFmtId="174" fontId="0" fillId="36" borderId="17" xfId="42" applyNumberFormat="1" applyFont="1" applyFill="1" applyBorder="1" applyAlignment="1">
      <alignment horizontal="center"/>
    </xf>
    <xf numFmtId="174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1" t="s">
        <v>70</v>
      </c>
      <c r="B1" s="161"/>
    </row>
    <row r="2" spans="1:2" ht="15.75">
      <c r="A2" s="26"/>
      <c r="B2" s="14" t="s">
        <v>176</v>
      </c>
    </row>
    <row r="3" spans="1:2" ht="15.75">
      <c r="A3" s="15">
        <v>1</v>
      </c>
      <c r="B3" s="16" t="str">
        <f>'Table 1'!A1</f>
        <v>Table B.1: Summary labour force indicators, Aug-20 (Q3)</v>
      </c>
    </row>
    <row r="4" spans="1:2" ht="15.75">
      <c r="A4" s="17"/>
      <c r="B4" s="14" t="s">
        <v>67</v>
      </c>
    </row>
    <row r="5" spans="1:2" ht="15.75">
      <c r="A5" s="15">
        <v>2</v>
      </c>
      <c r="B5" s="16" t="str">
        <f>'Table 2-3'!A1</f>
        <v>Table B.2: Population by sex and age group , Aug-20 (Q3)</v>
      </c>
    </row>
    <row r="6" spans="1:2" ht="15.75">
      <c r="A6" s="15">
        <f>1+A5</f>
        <v>3</v>
      </c>
      <c r="B6" s="16" t="str">
        <f>'Table 2-3'!A23</f>
        <v>Table B.3: Households by household size, sex of head of household and urban/rural area, Aug-20 (Q3)</v>
      </c>
    </row>
    <row r="7" spans="1:2" ht="15.75">
      <c r="A7" s="17"/>
      <c r="B7" s="14" t="s">
        <v>3</v>
      </c>
    </row>
    <row r="8" spans="1:2" s="51" customFormat="1" ht="15.75">
      <c r="A8" s="15">
        <v>4</v>
      </c>
      <c r="B8" s="16" t="s">
        <v>202</v>
      </c>
    </row>
    <row r="9" spans="1:2" ht="15.75">
      <c r="A9" s="15">
        <v>5</v>
      </c>
      <c r="B9" s="16" t="e">
        <f>'Table 5'!#REF!</f>
        <v>#REF!</v>
      </c>
    </row>
    <row r="10" spans="1:2" ht="15.75">
      <c r="A10" s="17"/>
      <c r="B10" s="14" t="s">
        <v>68</v>
      </c>
    </row>
    <row r="11" spans="1:2" ht="15.75">
      <c r="A11" s="12">
        <v>6</v>
      </c>
      <c r="B11" s="18" t="str">
        <f>'Table 6'!A1</f>
        <v>Table B.6: Population 16 years old and over by labour force status and marital status, Aug-20 (Q3)</v>
      </c>
    </row>
    <row r="12" spans="1:2" ht="15.75">
      <c r="A12" s="17"/>
      <c r="B12" s="14" t="s">
        <v>69</v>
      </c>
    </row>
    <row r="13" spans="1:2" ht="15.75">
      <c r="A13" s="15">
        <f>1+A11</f>
        <v>7</v>
      </c>
      <c r="B13" s="18" t="str">
        <f>'Table 7-8 '!A1</f>
        <v>Table B.7:Employed population by sex, age group, and urban/rural area, Aug-20 (Q3)</v>
      </c>
    </row>
    <row r="14" spans="1:2" ht="15.75">
      <c r="A14" s="15">
        <f>1+A13</f>
        <v>8</v>
      </c>
      <c r="B14" s="18" t="str">
        <f>'Table 7-8 '!A20</f>
        <v>Table B.8: Employed population by sex, occupation group, and urban/rural area, Aug-20 (Q3)</v>
      </c>
    </row>
    <row r="15" spans="1:2" ht="15.75">
      <c r="A15" s="15">
        <v>9</v>
      </c>
      <c r="B15" s="18" t="str">
        <f>'Table 9'!A2</f>
        <v>Table B.9: Employed population by sex, educational attainment, and urban/rural area, Aug-20 (Q3)</v>
      </c>
    </row>
    <row r="16" spans="1:2" ht="15.75">
      <c r="A16" s="15">
        <f>1+A15</f>
        <v>10</v>
      </c>
      <c r="B16" s="18" t="str">
        <f>Table10!A1</f>
        <v>Table B.10:Employed population by sex, branch of economic activity, and urban/rural area, Aug-20 (Q3)</v>
      </c>
    </row>
    <row r="17" spans="1:2" ht="15.75">
      <c r="A17" s="15">
        <v>11</v>
      </c>
      <c r="B17" s="18" t="str">
        <f>'Table 11'!A1</f>
        <v>Table B.11: Educational attainement and field of Education by Labour market status, Aug-20 (Q3)</v>
      </c>
    </row>
    <row r="18" spans="1:2" ht="15.75">
      <c r="A18" s="15">
        <v>12</v>
      </c>
      <c r="B18" s="18" t="str">
        <f>'Table 12-13'!A1</f>
        <v>Table B.12: Employed population by sex, status in employment, and urban/rural area, Aug-20 (Q3)</v>
      </c>
    </row>
    <row r="19" spans="1:2" ht="15.75">
      <c r="A19" s="15">
        <v>13</v>
      </c>
      <c r="B19" s="18" t="str">
        <f>'Table 12-13'!A12</f>
        <v>Table B.13: Employed population by sex, hours usually worked per week at all jobs, and urban/rural area, Aug-20 (Q3)</v>
      </c>
    </row>
    <row r="20" spans="1:2" ht="15.75">
      <c r="A20" s="17"/>
      <c r="B20" s="14" t="s">
        <v>88</v>
      </c>
    </row>
    <row r="21" spans="1:2" s="51" customFormat="1" ht="15.75">
      <c r="A21" s="62">
        <v>14</v>
      </c>
      <c r="B21" s="18" t="str">
        <f>'Table 14'!A1</f>
        <v>Table B.14: Youth  Population by sex, and residential area, Aug-20 (Q3)</v>
      </c>
    </row>
    <row r="22" spans="1:2" ht="15.75">
      <c r="A22" s="62">
        <v>15</v>
      </c>
      <c r="B22" s="18" t="str">
        <f>Table15!A1</f>
        <v>Table B.15: Youth Unemployed by sex, duration of seeking employment, and urban/rural area, Aug-20 (Q3)</v>
      </c>
    </row>
    <row r="23" spans="1:2" ht="15.75">
      <c r="A23" s="62">
        <v>16</v>
      </c>
      <c r="B23" s="18" t="str">
        <f>'Table 16 '!A1</f>
        <v>Table B.16:Youth not in employment and not currently in education or training by sex, age group, and urban/rural area, Aug-20 (Q3)</v>
      </c>
    </row>
    <row r="24" spans="1:2" ht="15.75">
      <c r="A24" s="17"/>
      <c r="B24" s="24" t="s">
        <v>89</v>
      </c>
    </row>
    <row r="25" spans="1:2" s="51" customFormat="1" ht="15.75">
      <c r="A25" s="62">
        <f>1+A23</f>
        <v>17</v>
      </c>
      <c r="B25" s="18" t="str">
        <f>'Table17-18'!A1</f>
        <v>Table B.17:Unemployed population by sex, broad age group and urban/rural area, Aug-20 (Q3)</v>
      </c>
    </row>
    <row r="26" spans="1:2" s="51" customFormat="1" ht="15.75">
      <c r="A26" s="62">
        <f>1+A25</f>
        <v>18</v>
      </c>
      <c r="B26" s="18" t="str">
        <f>'Table17-18'!A12</f>
        <v>Table B.18: Unemployed population by sex, level of educational, and urban/rural area, Aug-20 (Q3)</v>
      </c>
    </row>
    <row r="27" spans="1:2" ht="15.75">
      <c r="A27" s="15">
        <f>1+A26</f>
        <v>19</v>
      </c>
      <c r="B27" s="18" t="str">
        <f>'Table 19-20'!A1</f>
        <v>Table B.19A: Unemployed population(who looked for a job) by sex,method of seeking employment, and urban/rural area, Aug-20 (Q3)</v>
      </c>
    </row>
    <row r="28" spans="1:2" ht="15.75">
      <c r="A28" s="15">
        <f>1+A27</f>
        <v>20</v>
      </c>
      <c r="B28" s="18" t="str">
        <f>'Table 19-20'!A15</f>
        <v>Table B.20: Unemployed population(who looked for a job) by sex, duration of seeking employment, and urban/rural area, Aug-20 (Q3)</v>
      </c>
    </row>
    <row r="29" spans="1:2" ht="15.75">
      <c r="A29" s="15">
        <f>1+A28</f>
        <v>21</v>
      </c>
      <c r="B29" s="18" t="str">
        <f>'Table 21'!A1</f>
        <v>Table B.21: Time related under employment by age group sex and area of residence, Aug-20 (Q3)</v>
      </c>
    </row>
    <row r="30" spans="1:2" s="61" customFormat="1" ht="15.75">
      <c r="A30" s="59"/>
      <c r="B30" s="60"/>
    </row>
    <row r="35" ht="15">
      <c r="B35" s="2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C17" sqref="C17"/>
    </sheetView>
  </sheetViews>
  <sheetFormatPr defaultColWidth="11.421875" defaultRowHeight="15"/>
  <cols>
    <col min="1" max="1" width="44.8515625" style="65" customWidth="1"/>
    <col min="2" max="2" width="11.7109375" style="34" customWidth="1"/>
    <col min="3" max="3" width="12.7109375" style="34" customWidth="1"/>
    <col min="4" max="6" width="11.7109375" style="34" customWidth="1"/>
    <col min="7" max="16384" width="11.421875" style="34" customWidth="1"/>
  </cols>
  <sheetData>
    <row r="1" spans="1:5" ht="21" customHeight="1">
      <c r="A1" s="197" t="s">
        <v>208</v>
      </c>
      <c r="B1" s="197"/>
      <c r="C1" s="197"/>
      <c r="D1" s="197"/>
      <c r="E1" s="197"/>
    </row>
    <row r="2" spans="1:6" ht="15">
      <c r="A2" s="51"/>
      <c r="B2" s="51"/>
      <c r="C2" s="51"/>
      <c r="D2" s="51"/>
      <c r="E2" s="51"/>
      <c r="F2" s="72"/>
    </row>
    <row r="3" spans="1:6" s="5" customFormat="1" ht="15" customHeight="1">
      <c r="A3" s="198" t="s">
        <v>194</v>
      </c>
      <c r="B3" s="181" t="s">
        <v>12</v>
      </c>
      <c r="C3" s="181" t="s">
        <v>13</v>
      </c>
      <c r="D3" s="181" t="s">
        <v>14</v>
      </c>
      <c r="E3" s="181" t="s">
        <v>9</v>
      </c>
      <c r="F3" s="44"/>
    </row>
    <row r="4" spans="1:6" ht="10.5" customHeight="1">
      <c r="A4" s="198"/>
      <c r="B4" s="181"/>
      <c r="C4" s="181"/>
      <c r="D4" s="181"/>
      <c r="E4" s="181"/>
      <c r="F4" s="42"/>
    </row>
    <row r="5" spans="1:6" ht="15">
      <c r="A5" s="104" t="s">
        <v>9</v>
      </c>
      <c r="B5" s="138">
        <v>48.88381664758467</v>
      </c>
      <c r="C5" s="138">
        <v>9.292775543770185</v>
      </c>
      <c r="D5" s="139">
        <v>41.82340780864514</v>
      </c>
      <c r="E5" s="139">
        <v>100</v>
      </c>
      <c r="F5" s="40"/>
    </row>
    <row r="6" spans="1:6" ht="15">
      <c r="A6" s="89" t="s">
        <v>61</v>
      </c>
      <c r="B6" s="140">
        <v>47.065985383930794</v>
      </c>
      <c r="C6" s="140">
        <v>6.839628194322146</v>
      </c>
      <c r="D6" s="140">
        <v>46.094356991839675</v>
      </c>
      <c r="E6" s="141">
        <v>100</v>
      </c>
      <c r="F6" s="40"/>
    </row>
    <row r="7" spans="1:6" ht="15">
      <c r="A7" s="89" t="s">
        <v>56</v>
      </c>
      <c r="B7" s="140">
        <v>48.874415317131984</v>
      </c>
      <c r="C7" s="140">
        <v>9.534873084838784</v>
      </c>
      <c r="D7" s="140">
        <v>41.59071159802923</v>
      </c>
      <c r="E7" s="141">
        <v>100</v>
      </c>
      <c r="F7" s="40"/>
    </row>
    <row r="8" spans="1:6" ht="15">
      <c r="A8" s="89" t="s">
        <v>186</v>
      </c>
      <c r="B8" s="140">
        <v>39.52145140769742</v>
      </c>
      <c r="C8" s="140">
        <v>11.804456839451879</v>
      </c>
      <c r="D8" s="140">
        <v>48.6740917528507</v>
      </c>
      <c r="E8" s="141">
        <v>100</v>
      </c>
      <c r="F8" s="40"/>
    </row>
    <row r="9" spans="1:6" ht="15">
      <c r="A9" s="89" t="s">
        <v>187</v>
      </c>
      <c r="B9" s="140">
        <v>55.332223570239535</v>
      </c>
      <c r="C9" s="140">
        <v>15.772507970544252</v>
      </c>
      <c r="D9" s="140">
        <v>28.895268459216204</v>
      </c>
      <c r="E9" s="141">
        <v>100</v>
      </c>
      <c r="F9" s="40"/>
    </row>
    <row r="10" spans="1:6" ht="15">
      <c r="A10" s="89" t="s">
        <v>102</v>
      </c>
      <c r="B10" s="140">
        <v>73.64555528087145</v>
      </c>
      <c r="C10" s="140">
        <v>13.905726329097288</v>
      </c>
      <c r="D10" s="140">
        <v>12.448718390031262</v>
      </c>
      <c r="E10" s="141">
        <v>100</v>
      </c>
      <c r="F10" s="40"/>
    </row>
    <row r="11" spans="1:6" ht="4.5" customHeight="1">
      <c r="A11" s="89"/>
      <c r="B11" s="140"/>
      <c r="C11" s="140"/>
      <c r="D11" s="140"/>
      <c r="E11" s="89"/>
      <c r="F11" s="40"/>
    </row>
    <row r="12" spans="1:6" ht="15" customHeight="1">
      <c r="A12" s="196" t="s">
        <v>193</v>
      </c>
      <c r="B12" s="181" t="s">
        <v>12</v>
      </c>
      <c r="C12" s="181" t="s">
        <v>13</v>
      </c>
      <c r="D12" s="181" t="s">
        <v>14</v>
      </c>
      <c r="E12" s="181" t="s">
        <v>9</v>
      </c>
      <c r="F12" s="40"/>
    </row>
    <row r="13" spans="1:6" ht="15" customHeight="1">
      <c r="A13" s="196"/>
      <c r="B13" s="181"/>
      <c r="C13" s="181"/>
      <c r="D13" s="181"/>
      <c r="E13" s="181"/>
      <c r="F13" s="40"/>
    </row>
    <row r="14" spans="1:6" ht="15">
      <c r="A14" s="142" t="s">
        <v>9</v>
      </c>
      <c r="B14" s="143">
        <v>51.66365503682005</v>
      </c>
      <c r="C14" s="143">
        <v>14.567145386692573</v>
      </c>
      <c r="D14" s="143">
        <v>33.769269370921826</v>
      </c>
      <c r="E14" s="144">
        <v>100</v>
      </c>
      <c r="F14" s="40"/>
    </row>
    <row r="15" spans="1:6" ht="15">
      <c r="A15" s="89" t="s">
        <v>197</v>
      </c>
      <c r="B15" s="145">
        <v>62.06386111756955</v>
      </c>
      <c r="C15" s="145">
        <v>11.207471130744787</v>
      </c>
      <c r="D15" s="145">
        <v>26.727892738122915</v>
      </c>
      <c r="E15" s="146">
        <v>100</v>
      </c>
      <c r="F15" s="40"/>
    </row>
    <row r="16" spans="1:6" ht="15">
      <c r="A16" s="89" t="s">
        <v>3</v>
      </c>
      <c r="B16" s="146">
        <v>54.12251568348358</v>
      </c>
      <c r="C16" s="145">
        <v>14.558841618781521</v>
      </c>
      <c r="D16" s="146">
        <v>31.3186426977349</v>
      </c>
      <c r="E16" s="146">
        <v>100</v>
      </c>
      <c r="F16" s="40"/>
    </row>
    <row r="17" spans="1:6" ht="15">
      <c r="A17" s="89" t="s">
        <v>188</v>
      </c>
      <c r="B17" s="145">
        <v>58.67721149683467</v>
      </c>
      <c r="C17" s="145">
        <v>15.129593494914765</v>
      </c>
      <c r="D17" s="145">
        <v>26.193195008250562</v>
      </c>
      <c r="E17" s="146">
        <v>100</v>
      </c>
      <c r="F17" s="40"/>
    </row>
    <row r="18" spans="1:6" ht="15">
      <c r="A18" s="89" t="s">
        <v>189</v>
      </c>
      <c r="B18" s="145">
        <v>42.63674728957829</v>
      </c>
      <c r="C18" s="145">
        <v>12.950553324545538</v>
      </c>
      <c r="D18" s="145">
        <v>44.412699385876174</v>
      </c>
      <c r="E18" s="146">
        <v>100</v>
      </c>
      <c r="F18" s="40"/>
    </row>
    <row r="19" spans="1:6" ht="15">
      <c r="A19" s="89" t="s">
        <v>190</v>
      </c>
      <c r="B19" s="145">
        <v>55.94631613710066</v>
      </c>
      <c r="C19" s="145">
        <v>18.027080141410096</v>
      </c>
      <c r="D19" s="145">
        <v>26.026603721489245</v>
      </c>
      <c r="E19" s="146">
        <v>100</v>
      </c>
      <c r="F19" s="40"/>
    </row>
    <row r="20" spans="1:6" ht="15">
      <c r="A20" s="89" t="s">
        <v>195</v>
      </c>
      <c r="B20" s="145">
        <v>53.17907554041567</v>
      </c>
      <c r="C20" s="145">
        <v>14.115131638551158</v>
      </c>
      <c r="D20" s="145">
        <v>32.70579282103318</v>
      </c>
      <c r="E20" s="146">
        <v>100</v>
      </c>
      <c r="F20" s="40"/>
    </row>
    <row r="21" spans="1:6" ht="15">
      <c r="A21" s="89" t="s">
        <v>191</v>
      </c>
      <c r="B21" s="145">
        <v>63.311919081465284</v>
      </c>
      <c r="C21" s="145">
        <v>14.229086932750137</v>
      </c>
      <c r="D21" s="145">
        <v>22.45899398578458</v>
      </c>
      <c r="E21" s="146">
        <v>100</v>
      </c>
      <c r="F21" s="71"/>
    </row>
    <row r="22" spans="1:6" ht="15">
      <c r="A22" s="89" t="s">
        <v>192</v>
      </c>
      <c r="B22" s="145">
        <v>33.24594084908698</v>
      </c>
      <c r="C22" s="145">
        <v>20.79327844472042</v>
      </c>
      <c r="D22" s="145">
        <v>45.9607807061926</v>
      </c>
      <c r="E22" s="146">
        <v>100</v>
      </c>
      <c r="F22" s="43"/>
    </row>
    <row r="23" spans="1:6" ht="15">
      <c r="A23" s="89" t="s">
        <v>177</v>
      </c>
      <c r="B23" s="145">
        <v>61.131335760291236</v>
      </c>
      <c r="C23" s="145">
        <v>28.787454494539343</v>
      </c>
      <c r="D23" s="145">
        <v>10.08120974516942</v>
      </c>
      <c r="E23" s="146">
        <v>100</v>
      </c>
      <c r="F23" s="44"/>
    </row>
    <row r="27" spans="2:6" ht="15">
      <c r="B27" s="37"/>
      <c r="C27" s="37"/>
      <c r="D27" s="37"/>
      <c r="E27" s="37"/>
      <c r="F27" s="37"/>
    </row>
    <row r="29" spans="2:6" ht="15">
      <c r="B29" s="37"/>
      <c r="C29" s="37"/>
      <c r="D29" s="37"/>
      <c r="E29" s="37"/>
      <c r="F29" s="37"/>
    </row>
    <row r="30" spans="2:6" ht="15">
      <c r="B30" s="37"/>
      <c r="C30" s="37"/>
      <c r="D30" s="37"/>
      <c r="E30" s="37"/>
      <c r="F30" s="37"/>
    </row>
    <row r="31" spans="2:6" ht="15">
      <c r="B31" s="37"/>
      <c r="C31" s="37"/>
      <c r="D31" s="37"/>
      <c r="E31" s="37"/>
      <c r="F31" s="37"/>
    </row>
    <row r="32" spans="3:6" ht="15">
      <c r="C32" s="37"/>
      <c r="D32" s="37"/>
      <c r="E32" s="37"/>
      <c r="F32" s="37"/>
    </row>
    <row r="33" spans="2:6" ht="15">
      <c r="B33" s="37"/>
      <c r="C33" s="37"/>
      <c r="D33" s="37"/>
      <c r="E33" s="37"/>
      <c r="F33" s="37"/>
    </row>
    <row r="34" spans="2:6" ht="15">
      <c r="B34" s="37"/>
      <c r="C34" s="37"/>
      <c r="D34" s="37"/>
      <c r="E34" s="37"/>
      <c r="F34" s="37"/>
    </row>
    <row r="35" spans="2:6" ht="15">
      <c r="B35" s="37"/>
      <c r="C35" s="37"/>
      <c r="D35" s="37"/>
      <c r="E35" s="37"/>
      <c r="F35" s="37"/>
    </row>
    <row r="36" spans="2:6" ht="15">
      <c r="B36" s="37"/>
      <c r="C36" s="37"/>
      <c r="D36" s="37"/>
      <c r="E36" s="37"/>
      <c r="F36" s="37"/>
    </row>
    <row r="37" spans="2:6" ht="15">
      <c r="B37" s="37"/>
      <c r="C37" s="37"/>
      <c r="D37" s="37"/>
      <c r="E37" s="37"/>
      <c r="F37" s="37"/>
    </row>
    <row r="38" spans="2:6" ht="15">
      <c r="B38" s="37"/>
      <c r="C38" s="37"/>
      <c r="D38" s="37"/>
      <c r="E38" s="37"/>
      <c r="F38" s="37"/>
    </row>
    <row r="39" spans="2:6" ht="15">
      <c r="B39" s="37"/>
      <c r="C39" s="37"/>
      <c r="D39" s="37"/>
      <c r="E39" s="37"/>
      <c r="F39" s="37"/>
    </row>
    <row r="40" spans="2:6" ht="15">
      <c r="B40" s="37"/>
      <c r="C40" s="37"/>
      <c r="D40" s="37"/>
      <c r="E40" s="37"/>
      <c r="F40" s="37"/>
    </row>
    <row r="41" spans="2:6" ht="15">
      <c r="B41" s="37"/>
      <c r="C41" s="37"/>
      <c r="D41" s="37"/>
      <c r="E41" s="37"/>
      <c r="F41" s="37"/>
    </row>
    <row r="42" spans="2:6" ht="15">
      <c r="B42" s="37"/>
      <c r="C42" s="37"/>
      <c r="D42" s="37"/>
      <c r="F42" s="37"/>
    </row>
    <row r="43" spans="2:6" ht="15">
      <c r="B43" s="37"/>
      <c r="C43" s="37"/>
      <c r="E43" s="37"/>
      <c r="F43" s="37"/>
    </row>
    <row r="44" spans="2:6" ht="15">
      <c r="B44" s="37"/>
      <c r="C44" s="37"/>
      <c r="D44" s="37"/>
      <c r="E44" s="37"/>
      <c r="F44" s="37"/>
    </row>
    <row r="45" spans="2:6" ht="15">
      <c r="B45" s="37"/>
      <c r="C45" s="37"/>
      <c r="D45" s="37"/>
      <c r="E45" s="37"/>
      <c r="F45" s="37"/>
    </row>
    <row r="46" spans="2:6" ht="15">
      <c r="B46" s="37"/>
      <c r="C46" s="37"/>
      <c r="D46" s="37"/>
      <c r="E46" s="37"/>
      <c r="F46" s="37"/>
    </row>
    <row r="47" spans="2:6" ht="15">
      <c r="B47" s="37"/>
      <c r="C47" s="37"/>
      <c r="D47" s="37"/>
      <c r="E47" s="37"/>
      <c r="F47" s="37"/>
    </row>
    <row r="48" spans="2:6" ht="15">
      <c r="B48" s="37"/>
      <c r="C48" s="37"/>
      <c r="D48" s="37"/>
      <c r="E48" s="37"/>
      <c r="F48" s="37"/>
    </row>
    <row r="49" spans="3:6" ht="15">
      <c r="C49" s="37"/>
      <c r="D49" s="37"/>
      <c r="E49" s="37"/>
      <c r="F49" s="37"/>
    </row>
    <row r="51" spans="2:6" ht="15">
      <c r="B51" s="37"/>
      <c r="C51" s="37"/>
      <c r="D51" s="37"/>
      <c r="E51" s="37"/>
      <c r="F51" s="37"/>
    </row>
    <row r="52" spans="3:6" ht="15">
      <c r="C52" s="37"/>
      <c r="D52" s="37"/>
      <c r="F52" s="37"/>
    </row>
  </sheetData>
  <sheetProtection/>
  <mergeCells count="11">
    <mergeCell ref="A1:E1"/>
    <mergeCell ref="A3:A4"/>
    <mergeCell ref="B3:B4"/>
    <mergeCell ref="C3:C4"/>
    <mergeCell ref="D3:D4"/>
    <mergeCell ref="E3:E4"/>
    <mergeCell ref="B12:B13"/>
    <mergeCell ref="C12:C13"/>
    <mergeCell ref="D12:D13"/>
    <mergeCell ref="E12:E13"/>
    <mergeCell ref="A12:A1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F28" sqref="F28"/>
    </sheetView>
  </sheetViews>
  <sheetFormatPr defaultColWidth="11.421875" defaultRowHeight="15"/>
  <cols>
    <col min="1" max="1" width="25.57421875" style="9" customWidth="1"/>
    <col min="2" max="6" width="10.28125" style="9" customWidth="1"/>
    <col min="7" max="7" width="13.28125" style="9" customWidth="1"/>
    <col min="8" max="8" width="15.140625" style="9" customWidth="1"/>
    <col min="9" max="9" width="11.00390625" style="9" customWidth="1"/>
    <col min="10" max="10" width="10.8515625" style="9" customWidth="1"/>
    <col min="11" max="16384" width="11.421875" style="9" customWidth="1"/>
  </cols>
  <sheetData>
    <row r="1" ht="15.75">
      <c r="A1" s="29" t="s">
        <v>209</v>
      </c>
    </row>
    <row r="2" spans="1:8" ht="15">
      <c r="A2" s="202"/>
      <c r="B2" s="199" t="s">
        <v>9</v>
      </c>
      <c r="C2" s="187" t="s">
        <v>53</v>
      </c>
      <c r="D2" s="187"/>
      <c r="E2" s="187" t="s">
        <v>200</v>
      </c>
      <c r="F2" s="187"/>
      <c r="G2" s="200" t="s">
        <v>179</v>
      </c>
      <c r="H2" s="200" t="s">
        <v>171</v>
      </c>
    </row>
    <row r="3" spans="1:8" ht="15" customHeight="1">
      <c r="A3" s="202"/>
      <c r="B3" s="199"/>
      <c r="C3" s="199" t="s">
        <v>34</v>
      </c>
      <c r="D3" s="199" t="s">
        <v>35</v>
      </c>
      <c r="E3" s="199" t="s">
        <v>37</v>
      </c>
      <c r="F3" s="199" t="s">
        <v>36</v>
      </c>
      <c r="G3" s="200"/>
      <c r="H3" s="200"/>
    </row>
    <row r="4" spans="1:8" ht="18" customHeight="1">
      <c r="A4" s="202"/>
      <c r="B4" s="199"/>
      <c r="C4" s="199"/>
      <c r="D4" s="199"/>
      <c r="E4" s="199"/>
      <c r="F4" s="199"/>
      <c r="G4" s="200"/>
      <c r="H4" s="200"/>
    </row>
    <row r="5" spans="1:8" ht="15">
      <c r="A5" s="113" t="s">
        <v>15</v>
      </c>
      <c r="B5" s="76">
        <v>3667611</v>
      </c>
      <c r="C5" s="76">
        <v>2113801</v>
      </c>
      <c r="D5" s="76">
        <v>1553810</v>
      </c>
      <c r="E5" s="76">
        <v>900302</v>
      </c>
      <c r="F5" s="76">
        <v>2767309</v>
      </c>
      <c r="G5" s="76">
        <v>1113369</v>
      </c>
      <c r="H5" s="76">
        <v>2554242</v>
      </c>
    </row>
    <row r="6" spans="1:8" ht="15">
      <c r="A6" s="113" t="s">
        <v>59</v>
      </c>
      <c r="B6" s="76">
        <v>2288306</v>
      </c>
      <c r="C6" s="76">
        <v>1389966</v>
      </c>
      <c r="D6" s="76">
        <v>898340</v>
      </c>
      <c r="E6" s="76">
        <v>555659</v>
      </c>
      <c r="F6" s="76">
        <v>1732646</v>
      </c>
      <c r="G6" s="76">
        <v>802400</v>
      </c>
      <c r="H6" s="76">
        <v>1485906</v>
      </c>
    </row>
    <row r="7" spans="1:8" ht="15">
      <c r="A7" s="113" t="s">
        <v>60</v>
      </c>
      <c r="B7" s="76">
        <v>37007</v>
      </c>
      <c r="C7" s="76">
        <v>27756</v>
      </c>
      <c r="D7" s="76">
        <v>9251</v>
      </c>
      <c r="E7" s="76">
        <v>21447</v>
      </c>
      <c r="F7" s="76">
        <v>15560</v>
      </c>
      <c r="G7" s="76">
        <v>4108</v>
      </c>
      <c r="H7" s="76">
        <v>32898</v>
      </c>
    </row>
    <row r="8" spans="1:8" ht="15">
      <c r="A8" s="113" t="s">
        <v>85</v>
      </c>
      <c r="B8" s="76">
        <v>1126448</v>
      </c>
      <c r="C8" s="76">
        <v>636814</v>
      </c>
      <c r="D8" s="76">
        <v>489634</v>
      </c>
      <c r="E8" s="76">
        <v>282746</v>
      </c>
      <c r="F8" s="76">
        <v>843702</v>
      </c>
      <c r="G8" s="76">
        <v>276214</v>
      </c>
      <c r="H8" s="76">
        <v>850233</v>
      </c>
    </row>
    <row r="9" spans="1:10" ht="15">
      <c r="A9" s="113" t="s">
        <v>86</v>
      </c>
      <c r="B9" s="76">
        <v>5996</v>
      </c>
      <c r="C9" s="76">
        <v>4830</v>
      </c>
      <c r="D9" s="76">
        <v>1167</v>
      </c>
      <c r="E9" s="76">
        <v>267</v>
      </c>
      <c r="F9" s="76">
        <v>5729</v>
      </c>
      <c r="G9" s="76">
        <v>738</v>
      </c>
      <c r="H9" s="76">
        <v>5258</v>
      </c>
      <c r="J9" s="28"/>
    </row>
    <row r="10" spans="1:10" ht="15">
      <c r="A10" s="113" t="s">
        <v>87</v>
      </c>
      <c r="B10" s="76">
        <v>209855</v>
      </c>
      <c r="C10" s="76">
        <v>54435</v>
      </c>
      <c r="D10" s="76">
        <v>155419</v>
      </c>
      <c r="E10" s="76">
        <v>40183</v>
      </c>
      <c r="F10" s="76">
        <v>169672</v>
      </c>
      <c r="G10" s="76">
        <v>29909</v>
      </c>
      <c r="H10" s="76">
        <v>179946</v>
      </c>
      <c r="J10" s="49"/>
    </row>
    <row r="11" spans="1:8" ht="6.75" customHeight="1">
      <c r="A11" s="10"/>
      <c r="B11" s="10"/>
      <c r="C11" s="10"/>
      <c r="D11" s="10"/>
      <c r="E11" s="10"/>
      <c r="F11" s="10"/>
      <c r="G11" s="10"/>
      <c r="H11" s="10"/>
    </row>
    <row r="12" spans="1:10" ht="15.75">
      <c r="A12" s="6" t="s">
        <v>210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201"/>
      <c r="B13" s="186" t="s">
        <v>55</v>
      </c>
      <c r="C13" s="186"/>
      <c r="D13" s="186"/>
      <c r="E13" s="186" t="s">
        <v>37</v>
      </c>
      <c r="F13" s="186"/>
      <c r="G13" s="186"/>
      <c r="H13" s="186" t="s">
        <v>36</v>
      </c>
      <c r="I13" s="186"/>
      <c r="J13" s="186"/>
    </row>
    <row r="14" spans="1:10" ht="15">
      <c r="A14" s="201"/>
      <c r="B14" s="147" t="s">
        <v>9</v>
      </c>
      <c r="C14" s="147" t="s">
        <v>34</v>
      </c>
      <c r="D14" s="147" t="s">
        <v>35</v>
      </c>
      <c r="E14" s="147" t="s">
        <v>9</v>
      </c>
      <c r="F14" s="147" t="s">
        <v>34</v>
      </c>
      <c r="G14" s="147" t="s">
        <v>35</v>
      </c>
      <c r="H14" s="147" t="s">
        <v>9</v>
      </c>
      <c r="I14" s="147" t="s">
        <v>34</v>
      </c>
      <c r="J14" s="147" t="s">
        <v>35</v>
      </c>
    </row>
    <row r="15" spans="1:12" ht="15.75" customHeight="1">
      <c r="A15" s="89" t="s">
        <v>15</v>
      </c>
      <c r="B15" s="76">
        <v>3667147</v>
      </c>
      <c r="C15" s="76">
        <v>2113337</v>
      </c>
      <c r="D15" s="76">
        <v>1553810</v>
      </c>
      <c r="E15" s="76">
        <v>899838</v>
      </c>
      <c r="F15" s="76">
        <v>513857</v>
      </c>
      <c r="G15" s="76">
        <v>385981</v>
      </c>
      <c r="H15" s="76">
        <v>2767309</v>
      </c>
      <c r="I15" s="76">
        <v>1599480</v>
      </c>
      <c r="J15" s="76">
        <v>1167829</v>
      </c>
      <c r="L15" s="49"/>
    </row>
    <row r="16" spans="1:10" ht="15">
      <c r="A16" s="89" t="s">
        <v>81</v>
      </c>
      <c r="B16" s="76">
        <v>837779</v>
      </c>
      <c r="C16" s="76">
        <v>392459</v>
      </c>
      <c r="D16" s="76">
        <v>445320</v>
      </c>
      <c r="E16" s="76">
        <v>114080</v>
      </c>
      <c r="F16" s="76">
        <v>59331</v>
      </c>
      <c r="G16" s="76">
        <v>54749</v>
      </c>
      <c r="H16" s="76">
        <v>723699</v>
      </c>
      <c r="I16" s="76">
        <v>333128</v>
      </c>
      <c r="J16" s="76">
        <v>390571</v>
      </c>
    </row>
    <row r="17" spans="1:10" ht="15">
      <c r="A17" s="89" t="s">
        <v>82</v>
      </c>
      <c r="B17" s="76">
        <v>484594</v>
      </c>
      <c r="C17" s="76">
        <v>249291</v>
      </c>
      <c r="D17" s="76">
        <v>235303</v>
      </c>
      <c r="E17" s="76">
        <v>54822</v>
      </c>
      <c r="F17" s="76">
        <v>32883</v>
      </c>
      <c r="G17" s="76">
        <v>21939</v>
      </c>
      <c r="H17" s="76">
        <v>429772</v>
      </c>
      <c r="I17" s="76">
        <v>216408</v>
      </c>
      <c r="J17" s="76">
        <v>213364</v>
      </c>
    </row>
    <row r="18" spans="1:10" ht="15">
      <c r="A18" s="89" t="s">
        <v>79</v>
      </c>
      <c r="B18" s="76">
        <v>681936</v>
      </c>
      <c r="C18" s="76">
        <v>362444</v>
      </c>
      <c r="D18" s="76">
        <v>319492</v>
      </c>
      <c r="E18" s="76">
        <v>93275</v>
      </c>
      <c r="F18" s="76">
        <v>48300</v>
      </c>
      <c r="G18" s="76">
        <v>44975</v>
      </c>
      <c r="H18" s="76">
        <v>588661</v>
      </c>
      <c r="I18" s="76">
        <v>314144</v>
      </c>
      <c r="J18" s="76">
        <v>274517</v>
      </c>
    </row>
    <row r="19" spans="1:10" ht="15">
      <c r="A19" s="89" t="s">
        <v>76</v>
      </c>
      <c r="B19" s="76">
        <v>694656</v>
      </c>
      <c r="C19" s="76">
        <v>450526</v>
      </c>
      <c r="D19" s="76">
        <v>244130</v>
      </c>
      <c r="E19" s="76">
        <v>226503</v>
      </c>
      <c r="F19" s="76">
        <v>131047</v>
      </c>
      <c r="G19" s="76">
        <v>95456</v>
      </c>
      <c r="H19" s="76">
        <v>468153</v>
      </c>
      <c r="I19" s="76">
        <v>319479</v>
      </c>
      <c r="J19" s="76">
        <v>148674</v>
      </c>
    </row>
    <row r="20" spans="1:10" ht="15">
      <c r="A20" s="89" t="s">
        <v>80</v>
      </c>
      <c r="B20" s="76">
        <v>518658</v>
      </c>
      <c r="C20" s="76">
        <v>351677</v>
      </c>
      <c r="D20" s="76">
        <v>166981</v>
      </c>
      <c r="E20" s="76">
        <v>206861</v>
      </c>
      <c r="F20" s="76">
        <v>127911</v>
      </c>
      <c r="G20" s="76">
        <v>78949</v>
      </c>
      <c r="H20" s="76">
        <v>311798</v>
      </c>
      <c r="I20" s="76">
        <v>223766</v>
      </c>
      <c r="J20" s="76">
        <v>88032</v>
      </c>
    </row>
    <row r="21" spans="1:10" ht="15">
      <c r="A21" s="89" t="s">
        <v>77</v>
      </c>
      <c r="B21" s="76">
        <v>367114</v>
      </c>
      <c r="C21" s="76">
        <v>245538</v>
      </c>
      <c r="D21" s="76">
        <v>121576</v>
      </c>
      <c r="E21" s="76">
        <v>165274</v>
      </c>
      <c r="F21" s="76">
        <v>86671</v>
      </c>
      <c r="G21" s="76">
        <v>78603</v>
      </c>
      <c r="H21" s="76">
        <v>201840</v>
      </c>
      <c r="I21" s="76">
        <v>158867</v>
      </c>
      <c r="J21" s="76">
        <v>42973</v>
      </c>
    </row>
    <row r="22" spans="1:10" ht="15">
      <c r="A22" s="89" t="s">
        <v>78</v>
      </c>
      <c r="B22" s="76">
        <v>82409</v>
      </c>
      <c r="C22" s="76">
        <v>61401</v>
      </c>
      <c r="D22" s="76">
        <v>21008</v>
      </c>
      <c r="E22" s="76">
        <v>39023</v>
      </c>
      <c r="F22" s="76">
        <v>27713</v>
      </c>
      <c r="G22" s="76">
        <v>11310</v>
      </c>
      <c r="H22" s="76">
        <v>43386</v>
      </c>
      <c r="I22" s="76">
        <v>33688</v>
      </c>
      <c r="J22" s="76">
        <v>9698</v>
      </c>
    </row>
    <row r="27" spans="2:10" ht="12.75">
      <c r="B27" s="28"/>
      <c r="C27" s="28"/>
      <c r="D27" s="28"/>
      <c r="E27" s="28"/>
      <c r="G27" s="28"/>
      <c r="H27" s="28"/>
      <c r="I27" s="28"/>
      <c r="J27" s="28"/>
    </row>
    <row r="28" spans="2:10" ht="12.75">
      <c r="B28" s="28"/>
      <c r="C28" s="28"/>
      <c r="D28" s="28"/>
      <c r="E28" s="28"/>
      <c r="F28" s="28"/>
      <c r="G28" s="28"/>
      <c r="H28" s="28"/>
      <c r="I28" s="28"/>
      <c r="J28" s="28"/>
    </row>
    <row r="29" spans="2:10" ht="12.75">
      <c r="B29" s="28"/>
      <c r="C29" s="28"/>
      <c r="D29" s="28"/>
      <c r="E29" s="28"/>
      <c r="F29" s="28"/>
      <c r="G29" s="28"/>
      <c r="H29" s="28"/>
      <c r="I29" s="28"/>
      <c r="J29" s="28"/>
    </row>
    <row r="30" spans="2:10" ht="12.75">
      <c r="B30" s="28"/>
      <c r="C30" s="28"/>
      <c r="D30" s="28"/>
      <c r="E30" s="28"/>
      <c r="F30" s="28"/>
      <c r="G30" s="28"/>
      <c r="H30" s="28"/>
      <c r="I30" s="28"/>
      <c r="J30" s="28"/>
    </row>
    <row r="31" spans="3:10" ht="12.75">
      <c r="C31" s="28"/>
      <c r="D31" s="28"/>
      <c r="E31" s="28"/>
      <c r="F31" s="28"/>
      <c r="G31" s="28"/>
      <c r="H31" s="28"/>
      <c r="I31" s="28"/>
      <c r="J31" s="28"/>
    </row>
    <row r="32" spans="3:11" ht="12.75">
      <c r="C32" s="28"/>
      <c r="D32" s="28"/>
      <c r="E32" s="28"/>
      <c r="F32" s="28"/>
      <c r="G32" s="28"/>
      <c r="H32" s="28"/>
      <c r="I32" s="28"/>
      <c r="J32" s="28"/>
      <c r="K32" s="28"/>
    </row>
    <row r="33" spans="10:11" ht="12.75">
      <c r="J33" s="28"/>
      <c r="K33" s="28"/>
    </row>
    <row r="34" spans="3:11" ht="12.75">
      <c r="C34" s="28"/>
      <c r="D34" s="28"/>
      <c r="E34" s="28"/>
      <c r="F34" s="28"/>
      <c r="G34" s="28"/>
      <c r="H34" s="28"/>
      <c r="I34" s="28"/>
      <c r="J34" s="28"/>
      <c r="K34" s="28"/>
    </row>
    <row r="36" spans="6:11" ht="12.75">
      <c r="F36" s="28"/>
      <c r="G36" s="28"/>
      <c r="H36" s="28"/>
      <c r="I36" s="28"/>
      <c r="J36" s="28"/>
      <c r="K36" s="28"/>
    </row>
    <row r="39" spans="6:7" ht="12.75">
      <c r="F39" s="28"/>
      <c r="G39" s="28"/>
    </row>
    <row r="40" spans="6:7" ht="12.75">
      <c r="F40" s="28"/>
      <c r="G40" s="28"/>
    </row>
    <row r="41" ht="12.75">
      <c r="F41" s="28"/>
    </row>
    <row r="42" spans="6:7" ht="12.75">
      <c r="F42" s="28"/>
      <c r="G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  <row r="47" ht="12.75">
      <c r="F47" s="28"/>
    </row>
    <row r="49" ht="12.75">
      <c r="F49" s="28"/>
    </row>
  </sheetData>
  <sheetProtection/>
  <mergeCells count="14">
    <mergeCell ref="B2:B4"/>
    <mergeCell ref="C3:C4"/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  <mergeCell ref="H13:J13"/>
    <mergeCell ref="A2:A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19.7109375" style="51" customWidth="1"/>
    <col min="2" max="2" width="9.421875" style="51" customWidth="1"/>
    <col min="3" max="7" width="10.8515625" style="51" customWidth="1"/>
    <col min="8" max="8" width="13.7109375" style="51" bestFit="1" customWidth="1"/>
    <col min="9" max="9" width="15.00390625" style="51" bestFit="1" customWidth="1"/>
    <col min="10" max="16384" width="9.140625" style="51" customWidth="1"/>
  </cols>
  <sheetData>
    <row r="1" spans="1:9" ht="15.75">
      <c r="A1" s="23" t="s">
        <v>211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204"/>
      <c r="B2" s="205" t="s">
        <v>173</v>
      </c>
      <c r="C2" s="199" t="s">
        <v>9</v>
      </c>
      <c r="D2" s="148" t="s">
        <v>53</v>
      </c>
      <c r="E2" s="148"/>
      <c r="F2" s="148" t="s">
        <v>200</v>
      </c>
      <c r="G2" s="148"/>
      <c r="H2" s="200" t="s">
        <v>179</v>
      </c>
      <c r="I2" s="200" t="s">
        <v>171</v>
      </c>
    </row>
    <row r="3" spans="1:9" ht="15" customHeight="1">
      <c r="A3" s="204"/>
      <c r="B3" s="205"/>
      <c r="C3" s="199"/>
      <c r="D3" s="199" t="s">
        <v>34</v>
      </c>
      <c r="E3" s="199" t="s">
        <v>35</v>
      </c>
      <c r="F3" s="199" t="s">
        <v>37</v>
      </c>
      <c r="G3" s="199" t="s">
        <v>36</v>
      </c>
      <c r="H3" s="200"/>
      <c r="I3" s="200"/>
    </row>
    <row r="4" spans="1:9" ht="15">
      <c r="A4" s="204"/>
      <c r="B4" s="205"/>
      <c r="C4" s="199"/>
      <c r="D4" s="199"/>
      <c r="E4" s="199"/>
      <c r="F4" s="199"/>
      <c r="G4" s="199"/>
      <c r="H4" s="200"/>
      <c r="I4" s="200"/>
    </row>
    <row r="5" spans="1:13" ht="15.75" customHeight="1">
      <c r="A5" s="206" t="s">
        <v>185</v>
      </c>
      <c r="B5" s="207"/>
      <c r="C5" s="76">
        <v>3459015</v>
      </c>
      <c r="D5" s="76">
        <v>1687262</v>
      </c>
      <c r="E5" s="76">
        <v>1771752</v>
      </c>
      <c r="F5" s="76">
        <v>788628</v>
      </c>
      <c r="G5" s="76">
        <v>2670386</v>
      </c>
      <c r="H5" s="76">
        <v>1093821</v>
      </c>
      <c r="I5" s="76">
        <v>2365194</v>
      </c>
      <c r="K5" s="50"/>
      <c r="M5" s="8"/>
    </row>
    <row r="6" spans="1:14" ht="15">
      <c r="A6" s="203" t="s">
        <v>12</v>
      </c>
      <c r="B6" s="149" t="s">
        <v>92</v>
      </c>
      <c r="C6" s="76">
        <v>972297</v>
      </c>
      <c r="D6" s="76">
        <v>577043</v>
      </c>
      <c r="E6" s="76">
        <v>395254</v>
      </c>
      <c r="F6" s="76">
        <v>221577</v>
      </c>
      <c r="G6" s="76">
        <v>750720</v>
      </c>
      <c r="H6" s="76">
        <v>239392</v>
      </c>
      <c r="I6" s="76">
        <v>732905</v>
      </c>
      <c r="K6" s="50"/>
      <c r="L6" s="8"/>
      <c r="N6" s="8"/>
    </row>
    <row r="7" spans="1:12" ht="15">
      <c r="A7" s="203"/>
      <c r="B7" s="149" t="s">
        <v>174</v>
      </c>
      <c r="C7" s="76">
        <v>1604933</v>
      </c>
      <c r="D7" s="76">
        <v>948344</v>
      </c>
      <c r="E7" s="76">
        <v>656590</v>
      </c>
      <c r="F7" s="76">
        <v>421408</v>
      </c>
      <c r="G7" s="76">
        <v>1183525</v>
      </c>
      <c r="H7" s="76">
        <v>390714</v>
      </c>
      <c r="I7" s="76">
        <v>1214219</v>
      </c>
      <c r="K7" s="50"/>
      <c r="L7" s="8"/>
    </row>
    <row r="8" spans="1:9" ht="15">
      <c r="A8" s="203" t="s">
        <v>13</v>
      </c>
      <c r="B8" s="149" t="s">
        <v>92</v>
      </c>
      <c r="C8" s="76">
        <v>271870</v>
      </c>
      <c r="D8" s="76">
        <v>121956</v>
      </c>
      <c r="E8" s="76">
        <v>149914</v>
      </c>
      <c r="F8" s="76">
        <v>57304</v>
      </c>
      <c r="G8" s="76">
        <v>214566</v>
      </c>
      <c r="H8" s="76">
        <v>101930</v>
      </c>
      <c r="I8" s="76">
        <v>169940</v>
      </c>
    </row>
    <row r="9" spans="1:11" ht="15">
      <c r="A9" s="203"/>
      <c r="B9" s="149" t="s">
        <v>174</v>
      </c>
      <c r="C9" s="76">
        <v>415290</v>
      </c>
      <c r="D9" s="76">
        <v>180974</v>
      </c>
      <c r="E9" s="76">
        <v>234316</v>
      </c>
      <c r="F9" s="76">
        <v>110212</v>
      </c>
      <c r="G9" s="76">
        <v>305078</v>
      </c>
      <c r="H9" s="76">
        <v>154385</v>
      </c>
      <c r="I9" s="76">
        <v>260904</v>
      </c>
      <c r="K9" s="50"/>
    </row>
    <row r="10" spans="1:9" ht="15">
      <c r="A10" s="203" t="s">
        <v>63</v>
      </c>
      <c r="B10" s="149" t="s">
        <v>92</v>
      </c>
      <c r="C10" s="76">
        <v>1108000</v>
      </c>
      <c r="D10" s="76">
        <v>467081</v>
      </c>
      <c r="E10" s="76">
        <v>640919</v>
      </c>
      <c r="F10" s="76">
        <v>206737</v>
      </c>
      <c r="G10" s="76">
        <v>901263</v>
      </c>
      <c r="H10" s="76">
        <v>378016</v>
      </c>
      <c r="I10" s="76">
        <v>729984</v>
      </c>
    </row>
    <row r="11" spans="1:9" ht="15">
      <c r="A11" s="203"/>
      <c r="B11" s="149" t="s">
        <v>174</v>
      </c>
      <c r="C11" s="76">
        <v>1438792</v>
      </c>
      <c r="D11" s="76">
        <v>557945</v>
      </c>
      <c r="E11" s="76">
        <v>880847</v>
      </c>
      <c r="F11" s="76">
        <v>257008</v>
      </c>
      <c r="G11" s="76">
        <v>1181784</v>
      </c>
      <c r="H11" s="76">
        <v>548721</v>
      </c>
      <c r="I11" s="76">
        <v>890070</v>
      </c>
    </row>
    <row r="12" spans="1:9" ht="6.75" customHeight="1">
      <c r="A12" s="11"/>
      <c r="B12" s="11"/>
      <c r="C12" s="11"/>
      <c r="D12" s="11"/>
      <c r="E12" s="11"/>
      <c r="F12" s="11"/>
      <c r="G12" s="11"/>
      <c r="H12" s="11"/>
      <c r="I12" s="11"/>
    </row>
    <row r="15" ht="15">
      <c r="F15" s="45"/>
    </row>
    <row r="16" ht="15">
      <c r="C16" s="45"/>
    </row>
    <row r="18" ht="15">
      <c r="C18" s="45"/>
    </row>
    <row r="25" ht="15">
      <c r="E25" s="20"/>
    </row>
    <row r="26" spans="2:8" ht="15">
      <c r="B26" s="50"/>
      <c r="C26" s="50"/>
      <c r="D26" s="50"/>
      <c r="E26" s="50"/>
      <c r="F26" s="50"/>
      <c r="G26" s="50"/>
      <c r="H26" s="50"/>
    </row>
    <row r="27" spans="2:8" ht="15">
      <c r="B27" s="50"/>
      <c r="C27" s="50"/>
      <c r="D27" s="50"/>
      <c r="E27" s="50"/>
      <c r="F27" s="50"/>
      <c r="G27" s="50"/>
      <c r="H27" s="50"/>
    </row>
    <row r="28" spans="2:10" ht="15">
      <c r="B28" s="50"/>
      <c r="C28" s="50"/>
      <c r="D28" s="50"/>
      <c r="E28" s="50"/>
      <c r="F28" s="50"/>
      <c r="G28" s="50"/>
      <c r="H28" s="50"/>
      <c r="J28" s="50"/>
    </row>
    <row r="29" spans="2:10" ht="15">
      <c r="B29" s="50"/>
      <c r="C29" s="50"/>
      <c r="D29" s="50"/>
      <c r="E29" s="50"/>
      <c r="F29" s="50"/>
      <c r="G29" s="50"/>
      <c r="H29" s="50"/>
      <c r="J29" s="50"/>
    </row>
    <row r="30" spans="2:10" ht="15">
      <c r="B30" s="50"/>
      <c r="C30" s="50"/>
      <c r="D30" s="50"/>
      <c r="E30" s="50"/>
      <c r="F30" s="50"/>
      <c r="G30" s="50"/>
      <c r="H30" s="50"/>
      <c r="J30" s="50"/>
    </row>
    <row r="32" ht="15">
      <c r="J32" s="50"/>
    </row>
    <row r="35" ht="15">
      <c r="K35" s="50"/>
    </row>
    <row r="36" spans="2:11" ht="15">
      <c r="B36" s="50"/>
      <c r="C36" s="50"/>
      <c r="D36" s="50"/>
      <c r="E36" s="50"/>
      <c r="F36" s="50"/>
      <c r="G36" s="50"/>
      <c r="H36" s="50"/>
      <c r="K36" s="50"/>
    </row>
    <row r="37" spans="2:11" ht="15">
      <c r="B37" s="50"/>
      <c r="C37" s="50"/>
      <c r="D37" s="50"/>
      <c r="E37" s="50"/>
      <c r="F37" s="50"/>
      <c r="G37" s="50"/>
      <c r="H37" s="50"/>
      <c r="K37" s="50"/>
    </row>
    <row r="38" spans="2:11" ht="15">
      <c r="B38" s="50"/>
      <c r="C38" s="50"/>
      <c r="D38" s="50"/>
      <c r="E38" s="50"/>
      <c r="F38" s="50"/>
      <c r="G38" s="50"/>
      <c r="H38" s="50"/>
      <c r="K38" s="50"/>
    </row>
    <row r="40" spans="2:11" ht="15">
      <c r="B40" s="50"/>
      <c r="C40" s="50"/>
      <c r="D40" s="50"/>
      <c r="E40" s="50"/>
      <c r="F40" s="50"/>
      <c r="G40" s="50"/>
      <c r="H40" s="50"/>
      <c r="K40" s="50"/>
    </row>
  </sheetData>
  <sheetProtection/>
  <mergeCells count="13">
    <mergeCell ref="E3:E4"/>
    <mergeCell ref="F3:F4"/>
    <mergeCell ref="G3:G4"/>
    <mergeCell ref="A5:B5"/>
    <mergeCell ref="H2:H4"/>
    <mergeCell ref="I2:I4"/>
    <mergeCell ref="D3:D4"/>
    <mergeCell ref="A6:A7"/>
    <mergeCell ref="A8:A9"/>
    <mergeCell ref="A10:A11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28.421875" style="51" bestFit="1" customWidth="1"/>
    <col min="2" max="7" width="11.421875" style="51" customWidth="1"/>
    <col min="8" max="8" width="10.7109375" style="51" customWidth="1"/>
    <col min="9" max="16384" width="9.140625" style="51" customWidth="1"/>
  </cols>
  <sheetData>
    <row r="1" spans="1:12" ht="15" customHeight="1">
      <c r="A1" s="208" t="s">
        <v>217</v>
      </c>
      <c r="B1" s="208"/>
      <c r="C1" s="208"/>
      <c r="D1" s="208"/>
      <c r="E1" s="208"/>
      <c r="F1" s="208"/>
      <c r="G1" s="208"/>
      <c r="H1" s="208"/>
      <c r="I1" s="19"/>
      <c r="J1" s="19"/>
      <c r="K1" s="19"/>
      <c r="L1" s="19"/>
    </row>
    <row r="2" spans="1:8" ht="15">
      <c r="A2" s="201"/>
      <c r="B2" s="167" t="s">
        <v>55</v>
      </c>
      <c r="C2" s="167"/>
      <c r="D2" s="167"/>
      <c r="E2" s="167" t="s">
        <v>37</v>
      </c>
      <c r="F2" s="209"/>
      <c r="G2" s="167" t="s">
        <v>36</v>
      </c>
      <c r="H2" s="209"/>
    </row>
    <row r="3" spans="1:8" ht="15">
      <c r="A3" s="201"/>
      <c r="B3" s="109" t="s">
        <v>9</v>
      </c>
      <c r="C3" s="109" t="s">
        <v>34</v>
      </c>
      <c r="D3" s="109" t="s">
        <v>35</v>
      </c>
      <c r="E3" s="109" t="s">
        <v>34</v>
      </c>
      <c r="F3" s="109" t="s">
        <v>35</v>
      </c>
      <c r="G3" s="109" t="s">
        <v>34</v>
      </c>
      <c r="H3" s="109" t="s">
        <v>35</v>
      </c>
    </row>
    <row r="4" spans="1:8" ht="15">
      <c r="A4" s="89" t="s">
        <v>184</v>
      </c>
      <c r="B4" s="75">
        <v>397738</v>
      </c>
      <c r="C4" s="75">
        <v>175156</v>
      </c>
      <c r="D4" s="75">
        <v>222582</v>
      </c>
      <c r="E4" s="75">
        <v>49494</v>
      </c>
      <c r="F4" s="75">
        <v>52874</v>
      </c>
      <c r="G4" s="75">
        <v>125662</v>
      </c>
      <c r="H4" s="75">
        <v>169708</v>
      </c>
    </row>
    <row r="5" spans="1:8" ht="15">
      <c r="A5" s="89" t="s">
        <v>145</v>
      </c>
      <c r="B5" s="76">
        <v>139831</v>
      </c>
      <c r="C5" s="76">
        <v>67462</v>
      </c>
      <c r="D5" s="76">
        <v>72369</v>
      </c>
      <c r="E5" s="76">
        <v>14809</v>
      </c>
      <c r="F5" s="76">
        <v>12789</v>
      </c>
      <c r="G5" s="76">
        <v>52653</v>
      </c>
      <c r="H5" s="76">
        <v>59579</v>
      </c>
    </row>
    <row r="6" spans="1:8" ht="15">
      <c r="A6" s="89" t="s">
        <v>71</v>
      </c>
      <c r="B6" s="76">
        <v>132222</v>
      </c>
      <c r="C6" s="76">
        <v>54000</v>
      </c>
      <c r="D6" s="76">
        <v>78222</v>
      </c>
      <c r="E6" s="76">
        <v>19078</v>
      </c>
      <c r="F6" s="76">
        <v>19572</v>
      </c>
      <c r="G6" s="76">
        <v>34922</v>
      </c>
      <c r="H6" s="76">
        <v>58650</v>
      </c>
    </row>
    <row r="7" spans="1:8" ht="15">
      <c r="A7" s="89" t="s">
        <v>73</v>
      </c>
      <c r="B7" s="76">
        <v>71972</v>
      </c>
      <c r="C7" s="76">
        <v>32116</v>
      </c>
      <c r="D7" s="76">
        <v>39856</v>
      </c>
      <c r="E7" s="76">
        <v>10801</v>
      </c>
      <c r="F7" s="76">
        <v>11340</v>
      </c>
      <c r="G7" s="76">
        <v>21315</v>
      </c>
      <c r="H7" s="76">
        <v>28516</v>
      </c>
    </row>
    <row r="8" spans="1:8" ht="15">
      <c r="A8" s="89" t="s">
        <v>72</v>
      </c>
      <c r="B8" s="76">
        <v>30252</v>
      </c>
      <c r="C8" s="76">
        <v>14764</v>
      </c>
      <c r="D8" s="76">
        <v>15488</v>
      </c>
      <c r="E8" s="76">
        <v>1678</v>
      </c>
      <c r="F8" s="76">
        <v>5294</v>
      </c>
      <c r="G8" s="76">
        <v>13086</v>
      </c>
      <c r="H8" s="76">
        <v>10194</v>
      </c>
    </row>
    <row r="9" spans="1:8" ht="15">
      <c r="A9" s="150" t="s">
        <v>74</v>
      </c>
      <c r="B9" s="76">
        <v>23462</v>
      </c>
      <c r="C9" s="76">
        <v>6814</v>
      </c>
      <c r="D9" s="76">
        <v>16648</v>
      </c>
      <c r="E9" s="76">
        <v>3127</v>
      </c>
      <c r="F9" s="76">
        <v>3880</v>
      </c>
      <c r="G9" s="76">
        <v>3687</v>
      </c>
      <c r="H9" s="76">
        <v>12768</v>
      </c>
    </row>
    <row r="10" ht="15">
      <c r="E10" s="20"/>
    </row>
    <row r="11" ht="15">
      <c r="C11" s="8"/>
    </row>
    <row r="12" spans="2:8" ht="15">
      <c r="B12" s="50"/>
      <c r="C12" s="50"/>
      <c r="D12" s="50"/>
      <c r="E12" s="50"/>
      <c r="F12" s="50"/>
      <c r="G12" s="50"/>
      <c r="H12" s="50"/>
    </row>
    <row r="13" spans="2:6" ht="15">
      <c r="B13" s="50"/>
      <c r="C13" s="50"/>
      <c r="D13" s="50"/>
      <c r="E13" s="50"/>
      <c r="F13" s="50"/>
    </row>
    <row r="14" spans="2:12" ht="15">
      <c r="B14" s="50"/>
      <c r="C14" s="50"/>
      <c r="D14" s="50"/>
      <c r="E14" s="50"/>
      <c r="F14" s="50"/>
      <c r="G14" s="50"/>
      <c r="H14" s="50"/>
      <c r="L14" s="50"/>
    </row>
    <row r="15" spans="2:12" ht="15">
      <c r="B15" s="50"/>
      <c r="C15" s="50"/>
      <c r="D15" s="50"/>
      <c r="E15" s="50"/>
      <c r="F15" s="50"/>
      <c r="G15" s="50"/>
      <c r="H15" s="50"/>
      <c r="L15" s="50"/>
    </row>
    <row r="16" spans="2:12" ht="15">
      <c r="B16" s="50"/>
      <c r="C16" s="50"/>
      <c r="D16" s="50"/>
      <c r="E16" s="50"/>
      <c r="F16" s="50"/>
      <c r="G16" s="50"/>
      <c r="H16" s="50"/>
      <c r="L16" s="50"/>
    </row>
    <row r="17" spans="2:12" ht="15">
      <c r="B17" s="50"/>
      <c r="C17" s="50"/>
      <c r="D17" s="50"/>
      <c r="E17" s="50"/>
      <c r="F17" s="50"/>
      <c r="G17" s="50"/>
      <c r="H17" s="50"/>
      <c r="L17" s="50"/>
    </row>
    <row r="18" spans="2:12" ht="15">
      <c r="B18" s="50"/>
      <c r="C18" s="50"/>
      <c r="D18" s="50"/>
      <c r="E18" s="50"/>
      <c r="F18" s="50"/>
      <c r="G18" s="50"/>
      <c r="H18" s="50"/>
      <c r="L18" s="50"/>
    </row>
    <row r="19" spans="2:12" ht="15">
      <c r="B19" s="50"/>
      <c r="C19" s="50"/>
      <c r="D19" s="50"/>
      <c r="E19" s="50"/>
      <c r="F19" s="50"/>
      <c r="G19" s="50"/>
      <c r="H19" s="50"/>
      <c r="L19" s="50"/>
    </row>
    <row r="20" spans="2:12" ht="15">
      <c r="B20" s="50"/>
      <c r="C20" s="50"/>
      <c r="D20" s="50"/>
      <c r="E20" s="50"/>
      <c r="F20" s="50"/>
      <c r="L20" s="50"/>
    </row>
    <row r="21" ht="15">
      <c r="L21" s="50"/>
    </row>
    <row r="22" ht="15">
      <c r="L22" s="50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40.421875" style="51" customWidth="1"/>
    <col min="2" max="8" width="11.421875" style="51" customWidth="1"/>
    <col min="9" max="16384" width="9.140625" style="51" customWidth="1"/>
  </cols>
  <sheetData>
    <row r="1" spans="1:8" ht="15" customHeight="1">
      <c r="A1" s="210" t="s">
        <v>218</v>
      </c>
      <c r="B1" s="210"/>
      <c r="C1" s="210"/>
      <c r="D1" s="210"/>
      <c r="E1" s="210"/>
      <c r="F1" s="210"/>
      <c r="G1" s="210"/>
      <c r="H1" s="210"/>
    </row>
    <row r="2" spans="1:8" ht="15">
      <c r="A2" s="210"/>
      <c r="B2" s="210"/>
      <c r="C2" s="210"/>
      <c r="D2" s="210"/>
      <c r="E2" s="210"/>
      <c r="F2" s="210"/>
      <c r="G2" s="210"/>
      <c r="H2" s="210"/>
    </row>
    <row r="3" spans="1:8" ht="15">
      <c r="A3" s="211" t="s">
        <v>120</v>
      </c>
      <c r="B3" s="167" t="s">
        <v>55</v>
      </c>
      <c r="C3" s="167"/>
      <c r="D3" s="167"/>
      <c r="E3" s="167" t="s">
        <v>37</v>
      </c>
      <c r="F3" s="209"/>
      <c r="G3" s="167" t="s">
        <v>36</v>
      </c>
      <c r="H3" s="209"/>
    </row>
    <row r="4" spans="1:8" ht="15">
      <c r="A4" s="211"/>
      <c r="B4" s="183" t="s">
        <v>9</v>
      </c>
      <c r="C4" s="183" t="s">
        <v>34</v>
      </c>
      <c r="D4" s="183" t="s">
        <v>35</v>
      </c>
      <c r="E4" s="183" t="s">
        <v>34</v>
      </c>
      <c r="F4" s="183" t="s">
        <v>35</v>
      </c>
      <c r="G4" s="183" t="s">
        <v>34</v>
      </c>
      <c r="H4" s="183" t="s">
        <v>35</v>
      </c>
    </row>
    <row r="5" spans="1:8" ht="30" customHeight="1">
      <c r="A5" s="211"/>
      <c r="B5" s="183"/>
      <c r="C5" s="183"/>
      <c r="D5" s="183"/>
      <c r="E5" s="183"/>
      <c r="F5" s="183"/>
      <c r="G5" s="183"/>
      <c r="H5" s="183"/>
    </row>
    <row r="6" spans="1:8" ht="15" customHeight="1">
      <c r="A6" s="211"/>
      <c r="B6" s="75">
        <v>1100349</v>
      </c>
      <c r="C6" s="75">
        <v>387264</v>
      </c>
      <c r="D6" s="75">
        <v>713085</v>
      </c>
      <c r="E6" s="75">
        <v>63908</v>
      </c>
      <c r="F6" s="75">
        <v>113329</v>
      </c>
      <c r="G6" s="75">
        <v>323356</v>
      </c>
      <c r="H6" s="75">
        <v>599756</v>
      </c>
    </row>
    <row r="7" spans="1:8" ht="15">
      <c r="A7" s="117" t="s">
        <v>75</v>
      </c>
      <c r="B7" s="75">
        <v>260983</v>
      </c>
      <c r="C7" s="75">
        <v>117932</v>
      </c>
      <c r="D7" s="75">
        <v>143051</v>
      </c>
      <c r="E7" s="75">
        <v>8961</v>
      </c>
      <c r="F7" s="75">
        <v>11587</v>
      </c>
      <c r="G7" s="75">
        <v>108971</v>
      </c>
      <c r="H7" s="75">
        <v>131464</v>
      </c>
    </row>
    <row r="8" spans="1:8" ht="15">
      <c r="A8" s="117" t="s">
        <v>83</v>
      </c>
      <c r="B8" s="75">
        <v>406380</v>
      </c>
      <c r="C8" s="75">
        <v>140327</v>
      </c>
      <c r="D8" s="75">
        <v>266053</v>
      </c>
      <c r="E8" s="75">
        <v>23377</v>
      </c>
      <c r="F8" s="75">
        <v>48887</v>
      </c>
      <c r="G8" s="75">
        <v>116950</v>
      </c>
      <c r="H8" s="75">
        <v>217166</v>
      </c>
    </row>
    <row r="9" spans="1:8" ht="15">
      <c r="A9" s="117" t="s">
        <v>84</v>
      </c>
      <c r="B9" s="75">
        <v>432986</v>
      </c>
      <c r="C9" s="75">
        <v>129005</v>
      </c>
      <c r="D9" s="75">
        <v>303981</v>
      </c>
      <c r="E9" s="75">
        <v>31570</v>
      </c>
      <c r="F9" s="75">
        <v>52855</v>
      </c>
      <c r="G9" s="75">
        <v>97435</v>
      </c>
      <c r="H9" s="75">
        <v>251125</v>
      </c>
    </row>
    <row r="10" spans="1:8" ht="15">
      <c r="A10" s="152"/>
      <c r="B10" s="153"/>
      <c r="C10" s="153"/>
      <c r="D10" s="153"/>
      <c r="E10" s="153"/>
      <c r="F10" s="153"/>
      <c r="G10" s="153"/>
      <c r="H10" s="154"/>
    </row>
    <row r="11" spans="1:8" ht="15">
      <c r="A11" s="151" t="s">
        <v>61</v>
      </c>
      <c r="B11" s="114">
        <v>401116</v>
      </c>
      <c r="C11" s="114">
        <v>148346</v>
      </c>
      <c r="D11" s="114">
        <v>252770</v>
      </c>
      <c r="E11" s="114">
        <v>10440</v>
      </c>
      <c r="F11" s="114">
        <v>17531</v>
      </c>
      <c r="G11" s="114">
        <v>137906</v>
      </c>
      <c r="H11" s="114">
        <v>235240</v>
      </c>
    </row>
    <row r="12" spans="1:8" ht="15">
      <c r="A12" s="151" t="s">
        <v>56</v>
      </c>
      <c r="B12" s="114">
        <v>416796</v>
      </c>
      <c r="C12" s="114">
        <v>149738</v>
      </c>
      <c r="D12" s="114">
        <v>267058</v>
      </c>
      <c r="E12" s="114">
        <v>8507</v>
      </c>
      <c r="F12" s="114">
        <v>29162</v>
      </c>
      <c r="G12" s="114">
        <v>141232</v>
      </c>
      <c r="H12" s="114">
        <v>237897</v>
      </c>
    </row>
    <row r="13" spans="1:8" ht="15">
      <c r="A13" s="151" t="s">
        <v>101</v>
      </c>
      <c r="B13" s="114">
        <v>91907</v>
      </c>
      <c r="C13" s="114">
        <v>19883</v>
      </c>
      <c r="D13" s="114">
        <v>72023</v>
      </c>
      <c r="E13" s="114">
        <v>9287</v>
      </c>
      <c r="F13" s="114">
        <v>16878</v>
      </c>
      <c r="G13" s="114">
        <v>10597</v>
      </c>
      <c r="H13" s="114">
        <v>55145</v>
      </c>
    </row>
    <row r="14" spans="1:8" ht="15">
      <c r="A14" s="151" t="s">
        <v>57</v>
      </c>
      <c r="B14" s="114">
        <v>162730</v>
      </c>
      <c r="C14" s="114">
        <v>56925</v>
      </c>
      <c r="D14" s="114">
        <v>105805</v>
      </c>
      <c r="E14" s="114">
        <v>25223</v>
      </c>
      <c r="F14" s="114">
        <v>37836</v>
      </c>
      <c r="G14" s="114">
        <v>31702</v>
      </c>
      <c r="H14" s="114">
        <v>67969</v>
      </c>
    </row>
    <row r="15" spans="1:8" ht="15">
      <c r="A15" s="151" t="s">
        <v>102</v>
      </c>
      <c r="B15" s="114">
        <v>27800</v>
      </c>
      <c r="C15" s="114">
        <v>12371</v>
      </c>
      <c r="D15" s="114">
        <v>15428</v>
      </c>
      <c r="E15" s="114">
        <v>10451</v>
      </c>
      <c r="F15" s="114">
        <v>11923</v>
      </c>
      <c r="G15" s="114">
        <v>1921</v>
      </c>
      <c r="H15" s="114">
        <v>3506</v>
      </c>
    </row>
    <row r="16" ht="15">
      <c r="I16" s="50"/>
    </row>
    <row r="17" ht="15">
      <c r="I17" s="50"/>
    </row>
    <row r="18" ht="15">
      <c r="I18" s="50"/>
    </row>
    <row r="20" ht="15">
      <c r="I20" s="50"/>
    </row>
    <row r="25" ht="15">
      <c r="E25" s="20"/>
    </row>
  </sheetData>
  <sheetProtection/>
  <mergeCells count="12">
    <mergeCell ref="C4:C5"/>
    <mergeCell ref="D4:D5"/>
    <mergeCell ref="E4:E5"/>
    <mergeCell ref="F4:F5"/>
    <mergeCell ref="G4:G5"/>
    <mergeCell ref="H4:H5"/>
    <mergeCell ref="A1:H2"/>
    <mergeCell ref="B3:D3"/>
    <mergeCell ref="E3:F3"/>
    <mergeCell ref="G3:H3"/>
    <mergeCell ref="A3:A6"/>
    <mergeCell ref="B4:B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J19" sqref="J19"/>
    </sheetView>
  </sheetViews>
  <sheetFormatPr defaultColWidth="9.140625" defaultRowHeight="15"/>
  <cols>
    <col min="1" max="1" width="28.00390625" style="51" customWidth="1"/>
    <col min="2" max="6" width="10.28125" style="51" customWidth="1"/>
    <col min="7" max="7" width="13.7109375" style="51" bestFit="1" customWidth="1"/>
    <col min="8" max="8" width="14.28125" style="51" customWidth="1"/>
    <col min="9" max="16384" width="9.140625" style="51" customWidth="1"/>
  </cols>
  <sheetData>
    <row r="1" spans="1:8" ht="15.75">
      <c r="A1" s="31" t="s">
        <v>212</v>
      </c>
      <c r="B1" s="34"/>
      <c r="C1" s="34"/>
      <c r="D1" s="34"/>
      <c r="E1" s="34"/>
      <c r="F1" s="34"/>
      <c r="G1" s="35"/>
      <c r="H1" s="35"/>
    </row>
    <row r="2" spans="1:8" ht="15" customHeight="1">
      <c r="A2" s="187"/>
      <c r="B2" s="187" t="s">
        <v>9</v>
      </c>
      <c r="C2" s="187" t="s">
        <v>53</v>
      </c>
      <c r="D2" s="187"/>
      <c r="E2" s="187" t="s">
        <v>200</v>
      </c>
      <c r="F2" s="187"/>
      <c r="G2" s="200" t="s">
        <v>179</v>
      </c>
      <c r="H2" s="200" t="s">
        <v>171</v>
      </c>
    </row>
    <row r="3" spans="1:8" ht="15">
      <c r="A3" s="187"/>
      <c r="B3" s="187"/>
      <c r="C3" s="187"/>
      <c r="D3" s="187"/>
      <c r="E3" s="187"/>
      <c r="F3" s="187"/>
      <c r="G3" s="200"/>
      <c r="H3" s="200"/>
    </row>
    <row r="4" spans="1:8" ht="15">
      <c r="A4" s="187"/>
      <c r="B4" s="187"/>
      <c r="C4" s="148" t="s">
        <v>34</v>
      </c>
      <c r="D4" s="148" t="s">
        <v>35</v>
      </c>
      <c r="E4" s="148" t="s">
        <v>37</v>
      </c>
      <c r="F4" s="148" t="s">
        <v>36</v>
      </c>
      <c r="G4" s="200"/>
      <c r="H4" s="200"/>
    </row>
    <row r="5" spans="1:13" ht="15">
      <c r="A5" s="155" t="s">
        <v>122</v>
      </c>
      <c r="B5" s="76">
        <v>697210</v>
      </c>
      <c r="C5" s="76">
        <v>316452</v>
      </c>
      <c r="D5" s="76">
        <v>380759</v>
      </c>
      <c r="E5" s="76">
        <v>183928</v>
      </c>
      <c r="F5" s="76">
        <v>513283</v>
      </c>
      <c r="G5" s="76">
        <v>314410</v>
      </c>
      <c r="H5" s="76">
        <v>382801</v>
      </c>
      <c r="L5" s="50"/>
      <c r="M5" s="50"/>
    </row>
    <row r="6" spans="1:14" ht="15">
      <c r="A6" s="156" t="s">
        <v>92</v>
      </c>
      <c r="B6" s="76">
        <v>271870</v>
      </c>
      <c r="C6" s="76">
        <v>121956</v>
      </c>
      <c r="D6" s="76">
        <v>149914</v>
      </c>
      <c r="E6" s="76">
        <v>57304</v>
      </c>
      <c r="F6" s="76">
        <v>214566</v>
      </c>
      <c r="G6" s="76">
        <v>101930</v>
      </c>
      <c r="H6" s="76">
        <v>169940</v>
      </c>
      <c r="I6" s="50"/>
      <c r="L6" s="8"/>
      <c r="M6" s="50"/>
      <c r="N6" s="50"/>
    </row>
    <row r="7" spans="1:14" ht="15">
      <c r="A7" s="156" t="s">
        <v>93</v>
      </c>
      <c r="B7" s="76">
        <v>214570</v>
      </c>
      <c r="C7" s="76">
        <v>86169</v>
      </c>
      <c r="D7" s="76">
        <v>128400</v>
      </c>
      <c r="E7" s="76">
        <v>76262</v>
      </c>
      <c r="F7" s="76">
        <v>138308</v>
      </c>
      <c r="G7" s="76">
        <v>83030</v>
      </c>
      <c r="H7" s="76">
        <v>131540</v>
      </c>
      <c r="L7" s="50"/>
      <c r="M7" s="50"/>
      <c r="N7" s="50"/>
    </row>
    <row r="8" spans="1:14" ht="15">
      <c r="A8" s="156" t="s">
        <v>94</v>
      </c>
      <c r="B8" s="76">
        <v>178572</v>
      </c>
      <c r="C8" s="76">
        <v>91699</v>
      </c>
      <c r="D8" s="76">
        <v>86873</v>
      </c>
      <c r="E8" s="76">
        <v>44700</v>
      </c>
      <c r="F8" s="76">
        <v>133872</v>
      </c>
      <c r="G8" s="76">
        <v>108367</v>
      </c>
      <c r="H8" s="76">
        <v>70204</v>
      </c>
      <c r="L8" s="50"/>
      <c r="M8" s="50"/>
      <c r="N8" s="50"/>
    </row>
    <row r="9" spans="1:14" ht="15">
      <c r="A9" s="156" t="s">
        <v>95</v>
      </c>
      <c r="B9" s="76">
        <v>25203</v>
      </c>
      <c r="C9" s="76">
        <v>13190</v>
      </c>
      <c r="D9" s="76">
        <v>12013</v>
      </c>
      <c r="E9" s="76">
        <v>5098</v>
      </c>
      <c r="F9" s="76">
        <v>20104</v>
      </c>
      <c r="G9" s="76">
        <v>15949</v>
      </c>
      <c r="H9" s="76">
        <v>9253</v>
      </c>
      <c r="L9" s="50"/>
      <c r="M9" s="50"/>
      <c r="N9" s="50"/>
    </row>
    <row r="10" spans="1:14" ht="15">
      <c r="A10" s="156" t="s">
        <v>103</v>
      </c>
      <c r="B10" s="76">
        <v>6997</v>
      </c>
      <c r="C10" s="76">
        <v>3437</v>
      </c>
      <c r="D10" s="76">
        <v>3559</v>
      </c>
      <c r="E10" s="76">
        <v>563</v>
      </c>
      <c r="F10" s="76">
        <v>6433</v>
      </c>
      <c r="G10" s="76">
        <v>5134</v>
      </c>
      <c r="H10" s="76">
        <v>1863</v>
      </c>
      <c r="L10" s="50"/>
      <c r="M10" s="50"/>
      <c r="N10" s="50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29" t="s">
        <v>213</v>
      </c>
      <c r="B12" s="34"/>
      <c r="C12" s="34"/>
      <c r="D12" s="34"/>
      <c r="E12" s="34"/>
      <c r="F12" s="34"/>
      <c r="G12" s="35"/>
      <c r="H12" s="35"/>
      <c r="N12" s="50"/>
    </row>
    <row r="13" spans="1:8" ht="15" customHeight="1">
      <c r="A13" s="187"/>
      <c r="B13" s="187" t="s">
        <v>9</v>
      </c>
      <c r="C13" s="187" t="s">
        <v>53</v>
      </c>
      <c r="D13" s="187"/>
      <c r="E13" s="187" t="s">
        <v>66</v>
      </c>
      <c r="F13" s="187"/>
      <c r="G13" s="200" t="s">
        <v>179</v>
      </c>
      <c r="H13" s="200" t="s">
        <v>171</v>
      </c>
    </row>
    <row r="14" spans="1:8" ht="15">
      <c r="A14" s="187"/>
      <c r="B14" s="187"/>
      <c r="C14" s="187"/>
      <c r="D14" s="187"/>
      <c r="E14" s="187"/>
      <c r="F14" s="187"/>
      <c r="G14" s="200"/>
      <c r="H14" s="200"/>
    </row>
    <row r="15" spans="1:8" ht="15">
      <c r="A15" s="187"/>
      <c r="B15" s="187"/>
      <c r="C15" s="148" t="s">
        <v>34</v>
      </c>
      <c r="D15" s="148" t="s">
        <v>35</v>
      </c>
      <c r="E15" s="148" t="s">
        <v>37</v>
      </c>
      <c r="F15" s="148" t="s">
        <v>36</v>
      </c>
      <c r="G15" s="200"/>
      <c r="H15" s="200"/>
    </row>
    <row r="16" spans="1:8" ht="15">
      <c r="A16" s="155" t="s">
        <v>122</v>
      </c>
      <c r="B16" s="76">
        <v>697210</v>
      </c>
      <c r="C16" s="76">
        <v>316452</v>
      </c>
      <c r="D16" s="76">
        <v>380759</v>
      </c>
      <c r="E16" s="76">
        <v>183928</v>
      </c>
      <c r="F16" s="76">
        <v>513283</v>
      </c>
      <c r="G16" s="76">
        <v>314410</v>
      </c>
      <c r="H16" s="76">
        <v>382801</v>
      </c>
    </row>
    <row r="17" spans="1:8" ht="15">
      <c r="A17" s="156"/>
      <c r="B17" s="75"/>
      <c r="C17" s="75"/>
      <c r="D17" s="75"/>
      <c r="E17" s="75"/>
      <c r="F17" s="75"/>
      <c r="G17" s="75"/>
      <c r="H17" s="75"/>
    </row>
    <row r="18" spans="1:10" ht="15">
      <c r="A18" s="156" t="s">
        <v>61</v>
      </c>
      <c r="B18" s="76">
        <v>232404</v>
      </c>
      <c r="C18" s="76">
        <v>98163</v>
      </c>
      <c r="D18" s="76">
        <v>134241</v>
      </c>
      <c r="E18" s="76">
        <v>27120</v>
      </c>
      <c r="F18" s="76">
        <v>205285</v>
      </c>
      <c r="G18" s="76">
        <v>134677</v>
      </c>
      <c r="H18" s="76">
        <v>97727</v>
      </c>
      <c r="J18" s="50"/>
    </row>
    <row r="19" spans="1:8" ht="15">
      <c r="A19" s="156" t="s">
        <v>56</v>
      </c>
      <c r="B19" s="76">
        <v>229328</v>
      </c>
      <c r="C19" s="76">
        <v>107384</v>
      </c>
      <c r="D19" s="76">
        <v>121944</v>
      </c>
      <c r="E19" s="76">
        <v>38181</v>
      </c>
      <c r="F19" s="76">
        <v>191147</v>
      </c>
      <c r="G19" s="76">
        <v>120893</v>
      </c>
      <c r="H19" s="76">
        <v>108435</v>
      </c>
    </row>
    <row r="20" spans="1:8" ht="15">
      <c r="A20" s="156" t="s">
        <v>101</v>
      </c>
      <c r="B20" s="76">
        <v>79236</v>
      </c>
      <c r="C20" s="76">
        <v>33042</v>
      </c>
      <c r="D20" s="76">
        <v>46194</v>
      </c>
      <c r="E20" s="76">
        <v>27699</v>
      </c>
      <c r="F20" s="76">
        <v>51537</v>
      </c>
      <c r="G20" s="76">
        <v>21969</v>
      </c>
      <c r="H20" s="76">
        <v>57266</v>
      </c>
    </row>
    <row r="21" spans="1:8" ht="15">
      <c r="A21" s="156" t="s">
        <v>57</v>
      </c>
      <c r="B21" s="76">
        <v>111805</v>
      </c>
      <c r="C21" s="76">
        <v>53883</v>
      </c>
      <c r="D21" s="76">
        <v>57923</v>
      </c>
      <c r="E21" s="76">
        <v>60761</v>
      </c>
      <c r="F21" s="76">
        <v>51044</v>
      </c>
      <c r="G21" s="76">
        <v>28948</v>
      </c>
      <c r="H21" s="76">
        <v>82857</v>
      </c>
    </row>
    <row r="22" spans="1:8" ht="15">
      <c r="A22" s="156" t="s">
        <v>102</v>
      </c>
      <c r="B22" s="76">
        <v>44437</v>
      </c>
      <c r="C22" s="76">
        <v>23979</v>
      </c>
      <c r="D22" s="76">
        <v>20458</v>
      </c>
      <c r="E22" s="76">
        <v>30167</v>
      </c>
      <c r="F22" s="76">
        <v>14270</v>
      </c>
      <c r="G22" s="76">
        <v>7922</v>
      </c>
      <c r="H22" s="76">
        <v>36516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0"/>
    </row>
    <row r="26" spans="2:8" ht="15">
      <c r="B26" s="50"/>
      <c r="C26" s="50"/>
      <c r="D26" s="50"/>
      <c r="E26" s="50"/>
      <c r="F26" s="50"/>
      <c r="G26" s="50"/>
      <c r="H26" s="50"/>
    </row>
    <row r="28" spans="2:13" ht="15">
      <c r="B28" s="50"/>
      <c r="C28" s="50"/>
      <c r="D28" s="50"/>
      <c r="E28" s="50"/>
      <c r="F28" s="50"/>
      <c r="G28" s="50"/>
      <c r="H28" s="50"/>
      <c r="M28" s="50"/>
    </row>
    <row r="29" spans="2:13" ht="15">
      <c r="B29" s="50"/>
      <c r="C29" s="50"/>
      <c r="D29" s="50"/>
      <c r="E29" s="50"/>
      <c r="F29" s="50"/>
      <c r="G29" s="50"/>
      <c r="H29" s="50"/>
      <c r="M29" s="50"/>
    </row>
    <row r="30" spans="2:13" ht="15">
      <c r="B30" s="50"/>
      <c r="C30" s="50"/>
      <c r="D30" s="50"/>
      <c r="E30" s="50"/>
      <c r="F30" s="50"/>
      <c r="G30" s="50"/>
      <c r="H30" s="50"/>
      <c r="M30" s="50"/>
    </row>
    <row r="31" spans="2:13" ht="15">
      <c r="B31" s="50"/>
      <c r="C31" s="50"/>
      <c r="D31" s="50"/>
      <c r="E31" s="50"/>
      <c r="F31" s="50"/>
      <c r="G31" s="50"/>
      <c r="H31" s="50"/>
      <c r="M31" s="50"/>
    </row>
    <row r="32" spans="2:13" ht="15">
      <c r="B32" s="50"/>
      <c r="C32" s="50"/>
      <c r="D32" s="50"/>
      <c r="E32" s="50"/>
      <c r="F32" s="50"/>
      <c r="G32" s="50"/>
      <c r="H32" s="50"/>
      <c r="M32" s="50"/>
    </row>
    <row r="33" spans="5:6" ht="15">
      <c r="E33" s="50"/>
      <c r="F33" s="50"/>
    </row>
    <row r="34" ht="15">
      <c r="M34" s="50"/>
    </row>
    <row r="36" ht="15">
      <c r="H36" s="50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">
      <selection activeCell="I26" sqref="I26"/>
    </sheetView>
  </sheetViews>
  <sheetFormatPr defaultColWidth="9.140625" defaultRowHeight="15"/>
  <cols>
    <col min="1" max="1" width="44.57421875" style="51" customWidth="1"/>
    <col min="2" max="6" width="9.00390625" style="51" bestFit="1" customWidth="1"/>
    <col min="7" max="7" width="14.140625" style="51" customWidth="1"/>
    <col min="8" max="8" width="15.28125" style="51" customWidth="1"/>
    <col min="9" max="9" width="16.140625" style="51" customWidth="1"/>
    <col min="10" max="16384" width="9.140625" style="51" customWidth="1"/>
  </cols>
  <sheetData>
    <row r="1" spans="1:9" ht="15">
      <c r="A1" s="157" t="s">
        <v>214</v>
      </c>
      <c r="B1" s="113"/>
      <c r="C1" s="113"/>
      <c r="D1" s="113"/>
      <c r="E1" s="113"/>
      <c r="F1" s="113"/>
      <c r="G1" s="113"/>
      <c r="H1" s="113"/>
      <c r="I1" s="89"/>
    </row>
    <row r="2" spans="1:9" ht="15" customHeight="1">
      <c r="A2" s="187"/>
      <c r="B2" s="187" t="s">
        <v>9</v>
      </c>
      <c r="C2" s="187" t="s">
        <v>53</v>
      </c>
      <c r="D2" s="187"/>
      <c r="E2" s="187" t="s">
        <v>66</v>
      </c>
      <c r="F2" s="187"/>
      <c r="G2" s="200" t="s">
        <v>179</v>
      </c>
      <c r="H2" s="200" t="s">
        <v>171</v>
      </c>
      <c r="I2" s="200" t="s">
        <v>196</v>
      </c>
    </row>
    <row r="3" spans="1:9" ht="15">
      <c r="A3" s="187"/>
      <c r="B3" s="187"/>
      <c r="C3" s="187"/>
      <c r="D3" s="187"/>
      <c r="E3" s="187"/>
      <c r="F3" s="187"/>
      <c r="G3" s="200"/>
      <c r="H3" s="200"/>
      <c r="I3" s="200"/>
    </row>
    <row r="4" spans="1:9" ht="15">
      <c r="A4" s="187"/>
      <c r="B4" s="187"/>
      <c r="C4" s="148" t="s">
        <v>34</v>
      </c>
      <c r="D4" s="148" t="s">
        <v>35</v>
      </c>
      <c r="E4" s="148" t="s">
        <v>37</v>
      </c>
      <c r="F4" s="148" t="s">
        <v>36</v>
      </c>
      <c r="G4" s="200"/>
      <c r="H4" s="200"/>
      <c r="I4" s="200"/>
    </row>
    <row r="5" spans="1:10" ht="15">
      <c r="A5" s="155" t="s">
        <v>146</v>
      </c>
      <c r="B5" s="75">
        <v>664941</v>
      </c>
      <c r="C5" s="75">
        <v>301243</v>
      </c>
      <c r="D5" s="75">
        <v>363698</v>
      </c>
      <c r="E5" s="75">
        <v>169330</v>
      </c>
      <c r="F5" s="75">
        <v>495611</v>
      </c>
      <c r="G5" s="75">
        <v>303550</v>
      </c>
      <c r="H5" s="75">
        <v>361391</v>
      </c>
      <c r="I5" s="148"/>
      <c r="J5" s="50"/>
    </row>
    <row r="6" spans="1:9" ht="31.5" customHeight="1">
      <c r="A6" s="158" t="s">
        <v>104</v>
      </c>
      <c r="B6" s="75">
        <v>76800</v>
      </c>
      <c r="C6" s="75">
        <v>21481</v>
      </c>
      <c r="D6" s="75">
        <v>55319</v>
      </c>
      <c r="E6" s="75">
        <v>29104</v>
      </c>
      <c r="F6" s="75">
        <v>47697</v>
      </c>
      <c r="G6" s="75">
        <v>31003</v>
      </c>
      <c r="H6" s="75">
        <v>45797</v>
      </c>
      <c r="I6" s="90">
        <v>80784</v>
      </c>
    </row>
    <row r="7" spans="1:9" ht="30.75" customHeight="1">
      <c r="A7" s="158" t="s">
        <v>105</v>
      </c>
      <c r="B7" s="75">
        <v>8435</v>
      </c>
      <c r="C7" s="75">
        <v>7203</v>
      </c>
      <c r="D7" s="75">
        <v>1232</v>
      </c>
      <c r="E7" s="75">
        <v>357</v>
      </c>
      <c r="F7" s="75">
        <v>8078</v>
      </c>
      <c r="G7" s="75">
        <v>7215</v>
      </c>
      <c r="H7" s="75">
        <v>1220</v>
      </c>
      <c r="I7" s="90">
        <v>16768</v>
      </c>
    </row>
    <row r="8" spans="1:9" ht="31.5" customHeight="1">
      <c r="A8" s="158" t="s">
        <v>106</v>
      </c>
      <c r="B8" s="75">
        <v>180736</v>
      </c>
      <c r="C8" s="75">
        <v>87906</v>
      </c>
      <c r="D8" s="75">
        <v>92829</v>
      </c>
      <c r="E8" s="75">
        <v>66618</v>
      </c>
      <c r="F8" s="75">
        <v>114118</v>
      </c>
      <c r="G8" s="75">
        <v>55102</v>
      </c>
      <c r="H8" s="75">
        <v>125633</v>
      </c>
      <c r="I8" s="90">
        <v>203690</v>
      </c>
    </row>
    <row r="9" spans="1:10" ht="30">
      <c r="A9" s="158" t="s">
        <v>90</v>
      </c>
      <c r="B9" s="75">
        <v>20033</v>
      </c>
      <c r="C9" s="75">
        <v>12795</v>
      </c>
      <c r="D9" s="75">
        <v>7237</v>
      </c>
      <c r="E9" s="75">
        <v>7047</v>
      </c>
      <c r="F9" s="75">
        <v>12985</v>
      </c>
      <c r="G9" s="75">
        <v>8107</v>
      </c>
      <c r="H9" s="75">
        <v>11926</v>
      </c>
      <c r="I9" s="90">
        <v>43544</v>
      </c>
      <c r="J9" s="50"/>
    </row>
    <row r="10" spans="1:9" ht="32.25" customHeight="1">
      <c r="A10" s="158" t="s">
        <v>107</v>
      </c>
      <c r="B10" s="75">
        <v>342732</v>
      </c>
      <c r="C10" s="75">
        <v>155354</v>
      </c>
      <c r="D10" s="75">
        <v>187378</v>
      </c>
      <c r="E10" s="75">
        <v>46196</v>
      </c>
      <c r="F10" s="75">
        <v>296536</v>
      </c>
      <c r="G10" s="75">
        <v>192068</v>
      </c>
      <c r="H10" s="75">
        <v>150665</v>
      </c>
      <c r="I10" s="90">
        <v>443646</v>
      </c>
    </row>
    <row r="11" spans="1:9" ht="31.5" customHeight="1">
      <c r="A11" s="158" t="s">
        <v>91</v>
      </c>
      <c r="B11" s="75">
        <v>26791</v>
      </c>
      <c r="C11" s="75">
        <v>12660</v>
      </c>
      <c r="D11" s="75">
        <v>14131</v>
      </c>
      <c r="E11" s="75">
        <v>15114</v>
      </c>
      <c r="F11" s="75">
        <v>11677</v>
      </c>
      <c r="G11" s="75">
        <v>7024</v>
      </c>
      <c r="H11" s="75">
        <v>19767</v>
      </c>
      <c r="I11" s="90">
        <v>74491</v>
      </c>
    </row>
    <row r="12" spans="1:9" ht="30">
      <c r="A12" s="158" t="s">
        <v>108</v>
      </c>
      <c r="B12" s="75">
        <v>9414</v>
      </c>
      <c r="C12" s="75">
        <v>3843</v>
      </c>
      <c r="D12" s="75">
        <v>5571</v>
      </c>
      <c r="E12" s="75">
        <v>4895</v>
      </c>
      <c r="F12" s="75">
        <v>4519</v>
      </c>
      <c r="G12" s="75">
        <v>3031</v>
      </c>
      <c r="H12" s="75">
        <v>6383</v>
      </c>
      <c r="I12" s="90">
        <v>50783</v>
      </c>
    </row>
    <row r="13" spans="1:9" ht="15.75" customHeight="1">
      <c r="A13" s="36"/>
      <c r="B13" s="73"/>
      <c r="C13" s="36"/>
      <c r="D13" s="36"/>
      <c r="E13" s="36"/>
      <c r="F13" s="36"/>
      <c r="G13" s="36"/>
      <c r="H13" s="36"/>
      <c r="I13" s="36"/>
    </row>
    <row r="14" spans="1:8" ht="15.75" customHeight="1">
      <c r="A14" s="212"/>
      <c r="B14" s="213"/>
      <c r="C14" s="213"/>
      <c r="D14" s="213"/>
      <c r="E14" s="213"/>
      <c r="F14" s="213"/>
      <c r="G14" s="213"/>
      <c r="H14" s="213"/>
    </row>
    <row r="15" spans="1:8" ht="15">
      <c r="A15" s="22" t="s">
        <v>215</v>
      </c>
      <c r="B15" s="34"/>
      <c r="C15" s="34"/>
      <c r="D15" s="34"/>
      <c r="E15" s="34"/>
      <c r="F15" s="34"/>
      <c r="G15" s="34"/>
      <c r="H15" s="34"/>
    </row>
    <row r="16" spans="1:11" ht="15">
      <c r="A16" s="187"/>
      <c r="B16" s="187" t="s">
        <v>9</v>
      </c>
      <c r="C16" s="187" t="s">
        <v>53</v>
      </c>
      <c r="D16" s="187"/>
      <c r="E16" s="187" t="s">
        <v>66</v>
      </c>
      <c r="F16" s="187"/>
      <c r="G16" s="200" t="s">
        <v>179</v>
      </c>
      <c r="H16" s="200" t="s">
        <v>171</v>
      </c>
      <c r="K16" s="50"/>
    </row>
    <row r="17" spans="1:11" ht="15">
      <c r="A17" s="187"/>
      <c r="B17" s="187"/>
      <c r="C17" s="187"/>
      <c r="D17" s="187"/>
      <c r="E17" s="187"/>
      <c r="F17" s="187"/>
      <c r="G17" s="200"/>
      <c r="H17" s="200"/>
      <c r="K17" s="50"/>
    </row>
    <row r="18" spans="1:11" ht="15">
      <c r="A18" s="187"/>
      <c r="B18" s="187"/>
      <c r="C18" s="148" t="s">
        <v>34</v>
      </c>
      <c r="D18" s="148" t="s">
        <v>35</v>
      </c>
      <c r="E18" s="148" t="s">
        <v>37</v>
      </c>
      <c r="F18" s="148" t="s">
        <v>36</v>
      </c>
      <c r="G18" s="200"/>
      <c r="H18" s="200"/>
      <c r="K18" s="50"/>
    </row>
    <row r="19" spans="1:11" ht="15">
      <c r="A19" s="159" t="s">
        <v>122</v>
      </c>
      <c r="B19" s="76">
        <v>664941</v>
      </c>
      <c r="C19" s="76">
        <v>301243</v>
      </c>
      <c r="D19" s="76">
        <v>363698</v>
      </c>
      <c r="E19" s="76">
        <v>169330</v>
      </c>
      <c r="F19" s="76">
        <v>495611</v>
      </c>
      <c r="G19" s="76">
        <v>303550</v>
      </c>
      <c r="H19" s="76">
        <v>361391</v>
      </c>
      <c r="K19" s="50"/>
    </row>
    <row r="20" spans="1:11" ht="15">
      <c r="A20" s="89" t="s">
        <v>147</v>
      </c>
      <c r="B20" s="76">
        <v>241531</v>
      </c>
      <c r="C20" s="76">
        <v>113934</v>
      </c>
      <c r="D20" s="76">
        <v>127596</v>
      </c>
      <c r="E20" s="76">
        <v>44295</v>
      </c>
      <c r="F20" s="76">
        <v>197236</v>
      </c>
      <c r="G20" s="76">
        <v>126604</v>
      </c>
      <c r="H20" s="76">
        <v>114926</v>
      </c>
      <c r="K20" s="50"/>
    </row>
    <row r="21" spans="1:11" ht="15">
      <c r="A21" s="89" t="s">
        <v>148</v>
      </c>
      <c r="B21" s="76">
        <v>227588</v>
      </c>
      <c r="C21" s="76">
        <v>96443</v>
      </c>
      <c r="D21" s="76">
        <v>131145</v>
      </c>
      <c r="E21" s="76">
        <v>59766</v>
      </c>
      <c r="F21" s="76">
        <v>167822</v>
      </c>
      <c r="G21" s="76">
        <v>95438</v>
      </c>
      <c r="H21" s="76">
        <v>132150</v>
      </c>
      <c r="K21" s="50"/>
    </row>
    <row r="22" spans="1:11" ht="15">
      <c r="A22" s="89" t="s">
        <v>149</v>
      </c>
      <c r="B22" s="76">
        <v>101620</v>
      </c>
      <c r="C22" s="76">
        <v>50358</v>
      </c>
      <c r="D22" s="76">
        <v>51262</v>
      </c>
      <c r="E22" s="76">
        <v>34276</v>
      </c>
      <c r="F22" s="76">
        <v>67344</v>
      </c>
      <c r="G22" s="76">
        <v>44546</v>
      </c>
      <c r="H22" s="76">
        <v>57075</v>
      </c>
      <c r="K22" s="50"/>
    </row>
    <row r="23" spans="1:8" ht="15">
      <c r="A23" s="89" t="s">
        <v>150</v>
      </c>
      <c r="B23" s="76">
        <v>49696</v>
      </c>
      <c r="C23" s="76">
        <v>25489</v>
      </c>
      <c r="D23" s="76">
        <v>24207</v>
      </c>
      <c r="E23" s="76">
        <v>15329</v>
      </c>
      <c r="F23" s="76">
        <v>34366</v>
      </c>
      <c r="G23" s="76">
        <v>16418</v>
      </c>
      <c r="H23" s="76">
        <v>33278</v>
      </c>
    </row>
    <row r="24" spans="1:11" ht="15">
      <c r="A24" s="89" t="s">
        <v>151</v>
      </c>
      <c r="B24" s="76">
        <v>44506</v>
      </c>
      <c r="C24" s="76">
        <v>15018</v>
      </c>
      <c r="D24" s="76">
        <v>29488</v>
      </c>
      <c r="E24" s="76">
        <v>15664</v>
      </c>
      <c r="F24" s="76">
        <v>28843</v>
      </c>
      <c r="G24" s="76">
        <v>20544</v>
      </c>
      <c r="H24" s="76">
        <v>23962</v>
      </c>
      <c r="K24" s="50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25.57421875" style="51" customWidth="1"/>
    <col min="2" max="2" width="12.57421875" style="51" customWidth="1"/>
    <col min="3" max="6" width="13.7109375" style="51" bestFit="1" customWidth="1"/>
    <col min="7" max="16384" width="9.140625" style="51" customWidth="1"/>
  </cols>
  <sheetData>
    <row r="1" ht="15.75">
      <c r="A1" s="33" t="s">
        <v>216</v>
      </c>
    </row>
    <row r="2" spans="1:6" ht="15">
      <c r="A2" s="201" t="s">
        <v>121</v>
      </c>
      <c r="B2" s="160"/>
      <c r="C2" s="201" t="s">
        <v>53</v>
      </c>
      <c r="D2" s="201"/>
      <c r="E2" s="201" t="s">
        <v>175</v>
      </c>
      <c r="F2" s="201"/>
    </row>
    <row r="3" spans="1:6" ht="15">
      <c r="A3" s="201"/>
      <c r="B3" s="160" t="s">
        <v>9</v>
      </c>
      <c r="C3" s="160" t="s">
        <v>34</v>
      </c>
      <c r="D3" s="160" t="s">
        <v>35</v>
      </c>
      <c r="E3" s="160" t="s">
        <v>37</v>
      </c>
      <c r="F3" s="160" t="s">
        <v>36</v>
      </c>
    </row>
    <row r="4" spans="1:6" s="5" customFormat="1" ht="15">
      <c r="A4" s="104" t="s">
        <v>9</v>
      </c>
      <c r="B4" s="86">
        <v>1016825</v>
      </c>
      <c r="C4" s="86">
        <v>513399</v>
      </c>
      <c r="D4" s="86">
        <v>503426</v>
      </c>
      <c r="E4" s="86">
        <v>137495</v>
      </c>
      <c r="F4" s="86">
        <v>879330</v>
      </c>
    </row>
    <row r="5" spans="1:8" ht="15">
      <c r="A5" s="89" t="s">
        <v>92</v>
      </c>
      <c r="B5" s="114">
        <v>266598</v>
      </c>
      <c r="C5" s="114">
        <v>137978</v>
      </c>
      <c r="D5" s="114">
        <v>128620</v>
      </c>
      <c r="E5" s="114">
        <v>26805</v>
      </c>
      <c r="F5" s="114">
        <v>239793</v>
      </c>
      <c r="H5" s="50"/>
    </row>
    <row r="6" spans="1:7" ht="15">
      <c r="A6" s="89" t="s">
        <v>93</v>
      </c>
      <c r="B6" s="114">
        <v>306173</v>
      </c>
      <c r="C6" s="114">
        <v>159758</v>
      </c>
      <c r="D6" s="114">
        <v>146415</v>
      </c>
      <c r="E6" s="114">
        <v>59233</v>
      </c>
      <c r="F6" s="114">
        <v>246940</v>
      </c>
      <c r="G6" s="50"/>
    </row>
    <row r="7" spans="1:7" ht="15">
      <c r="A7" s="89" t="s">
        <v>94</v>
      </c>
      <c r="B7" s="114">
        <v>380025</v>
      </c>
      <c r="C7" s="114">
        <v>178568</v>
      </c>
      <c r="D7" s="114">
        <v>201458</v>
      </c>
      <c r="E7" s="114">
        <v>49246</v>
      </c>
      <c r="F7" s="114">
        <v>330779</v>
      </c>
      <c r="G7" s="50"/>
    </row>
    <row r="8" spans="1:7" ht="15">
      <c r="A8" s="89" t="s">
        <v>95</v>
      </c>
      <c r="B8" s="114">
        <v>55625</v>
      </c>
      <c r="C8" s="114">
        <v>31864</v>
      </c>
      <c r="D8" s="114">
        <v>23761</v>
      </c>
      <c r="E8" s="114">
        <v>1421</v>
      </c>
      <c r="F8" s="114">
        <v>54204</v>
      </c>
      <c r="G8" s="50"/>
    </row>
    <row r="9" spans="1:7" ht="15">
      <c r="A9" s="89" t="s">
        <v>103</v>
      </c>
      <c r="B9" s="114">
        <v>8403</v>
      </c>
      <c r="C9" s="114">
        <v>5231</v>
      </c>
      <c r="D9" s="114">
        <v>3173</v>
      </c>
      <c r="E9" s="114">
        <v>790</v>
      </c>
      <c r="F9" s="114">
        <v>7613</v>
      </c>
      <c r="G9" s="50"/>
    </row>
    <row r="10" spans="1:6" ht="7.5" customHeight="1">
      <c r="A10" s="21"/>
      <c r="B10" s="21"/>
      <c r="C10" s="21"/>
      <c r="D10" s="21"/>
      <c r="E10" s="21"/>
      <c r="F10" s="21"/>
    </row>
    <row r="17" spans="2:4" ht="15">
      <c r="B17" s="50"/>
      <c r="C17" s="50"/>
      <c r="D17" s="50"/>
    </row>
    <row r="18" spans="3:4" ht="15">
      <c r="C18" s="50"/>
      <c r="D18" s="50"/>
    </row>
    <row r="19" spans="2:4" ht="15">
      <c r="B19" s="50"/>
      <c r="C19" s="50"/>
      <c r="D19" s="50"/>
    </row>
    <row r="21" spans="2:4" ht="15">
      <c r="B21" s="50"/>
      <c r="C21" s="50"/>
      <c r="D21" s="50"/>
    </row>
    <row r="22" spans="2:4" ht="15">
      <c r="B22" s="50"/>
      <c r="C22" s="50"/>
      <c r="D22" s="50"/>
    </row>
    <row r="23" spans="2:4" ht="15">
      <c r="B23" s="50"/>
      <c r="C23" s="50"/>
      <c r="D23" s="50"/>
    </row>
    <row r="24" spans="2:4" ht="15">
      <c r="B24" s="50"/>
      <c r="C24" s="50"/>
      <c r="D24" s="50"/>
    </row>
    <row r="25" ht="15">
      <c r="D25" s="50"/>
    </row>
    <row r="27" spans="2:4" ht="15">
      <c r="B27" s="50"/>
      <c r="C27" s="50"/>
      <c r="D27" s="50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45.8515625" style="34" customWidth="1"/>
    <col min="2" max="2" width="15.140625" style="34" customWidth="1"/>
    <col min="3" max="6" width="12.28125" style="34" customWidth="1"/>
    <col min="7" max="8" width="13.7109375" style="34" customWidth="1"/>
    <col min="9" max="9" width="12.28125" style="34" customWidth="1"/>
    <col min="10" max="10" width="10.57421875" style="34" bestFit="1" customWidth="1"/>
    <col min="11" max="11" width="14.140625" style="34" customWidth="1"/>
    <col min="12" max="12" width="10.57421875" style="34" bestFit="1" customWidth="1"/>
    <col min="13" max="16384" width="9.140625" style="34" customWidth="1"/>
  </cols>
  <sheetData>
    <row r="1" s="51" customFormat="1" ht="15">
      <c r="A1" s="13" t="s">
        <v>201</v>
      </c>
    </row>
    <row r="2" spans="1:8" s="51" customFormat="1" ht="15">
      <c r="A2" s="162"/>
      <c r="B2" s="165" t="s">
        <v>96</v>
      </c>
      <c r="C2" s="166" t="s">
        <v>53</v>
      </c>
      <c r="D2" s="166"/>
      <c r="E2" s="166" t="s">
        <v>198</v>
      </c>
      <c r="F2" s="166"/>
      <c r="G2" s="163" t="s">
        <v>163</v>
      </c>
      <c r="H2" s="164" t="s">
        <v>171</v>
      </c>
    </row>
    <row r="3" spans="1:8" s="51" customFormat="1" ht="15">
      <c r="A3" s="162"/>
      <c r="B3" s="165"/>
      <c r="C3" s="166" t="s">
        <v>97</v>
      </c>
      <c r="D3" s="166" t="s">
        <v>98</v>
      </c>
      <c r="E3" s="166" t="s">
        <v>99</v>
      </c>
      <c r="F3" s="166" t="s">
        <v>100</v>
      </c>
      <c r="G3" s="163"/>
      <c r="H3" s="164"/>
    </row>
    <row r="4" spans="1:9" s="51" customFormat="1" ht="24.75" customHeight="1">
      <c r="A4" s="162"/>
      <c r="B4" s="165"/>
      <c r="C4" s="166"/>
      <c r="D4" s="166"/>
      <c r="E4" s="166"/>
      <c r="F4" s="166"/>
      <c r="G4" s="163"/>
      <c r="H4" s="164"/>
      <c r="I4" s="34"/>
    </row>
    <row r="5" spans="1:12" s="51" customFormat="1" ht="15">
      <c r="A5" s="74" t="s">
        <v>123</v>
      </c>
      <c r="B5" s="75">
        <f aca="true" t="shared" si="0" ref="B5:H5">SUM(B6,B9)</f>
        <v>7502710</v>
      </c>
      <c r="C5" s="75">
        <f t="shared" si="0"/>
        <v>3527520</v>
      </c>
      <c r="D5" s="75">
        <f t="shared" si="0"/>
        <v>3975191</v>
      </c>
      <c r="E5" s="75">
        <f t="shared" si="0"/>
        <v>1511899</v>
      </c>
      <c r="F5" s="75">
        <f t="shared" si="0"/>
        <v>5990812</v>
      </c>
      <c r="G5" s="75">
        <f t="shared" si="0"/>
        <v>3009500</v>
      </c>
      <c r="H5" s="75">
        <f t="shared" si="0"/>
        <v>4493210</v>
      </c>
      <c r="I5" s="47"/>
      <c r="J5" s="53"/>
      <c r="K5" s="53"/>
      <c r="L5" s="45"/>
    </row>
    <row r="6" spans="1:9" s="51" customFormat="1" ht="15">
      <c r="A6" s="74" t="s">
        <v>11</v>
      </c>
      <c r="B6" s="75">
        <f aca="true" t="shared" si="1" ref="B6:H6">SUM(B7:B8)</f>
        <v>4364821</v>
      </c>
      <c r="C6" s="75">
        <f t="shared" si="1"/>
        <v>2430253</v>
      </c>
      <c r="D6" s="75">
        <f t="shared" si="1"/>
        <v>1934569</v>
      </c>
      <c r="E6" s="75">
        <f t="shared" si="1"/>
        <v>1084230</v>
      </c>
      <c r="F6" s="75">
        <f t="shared" si="1"/>
        <v>3280592</v>
      </c>
      <c r="G6" s="75">
        <f t="shared" si="1"/>
        <v>1427779</v>
      </c>
      <c r="H6" s="75">
        <f t="shared" si="1"/>
        <v>2937043</v>
      </c>
      <c r="I6" s="34"/>
    </row>
    <row r="7" spans="1:9" s="51" customFormat="1" ht="15">
      <c r="A7" s="74" t="s">
        <v>124</v>
      </c>
      <c r="B7" s="76">
        <v>3667611</v>
      </c>
      <c r="C7" s="76">
        <v>2113801</v>
      </c>
      <c r="D7" s="76">
        <v>1553810</v>
      </c>
      <c r="E7" s="76">
        <v>900302</v>
      </c>
      <c r="F7" s="76">
        <v>2767309</v>
      </c>
      <c r="G7" s="76">
        <v>1113369</v>
      </c>
      <c r="H7" s="76">
        <v>2554242</v>
      </c>
      <c r="I7" s="27"/>
    </row>
    <row r="8" spans="1:10" s="51" customFormat="1" ht="15">
      <c r="A8" s="74" t="s">
        <v>125</v>
      </c>
      <c r="B8" s="76">
        <v>697210</v>
      </c>
      <c r="C8" s="76">
        <v>316452</v>
      </c>
      <c r="D8" s="76">
        <v>380759</v>
      </c>
      <c r="E8" s="76">
        <v>183928</v>
      </c>
      <c r="F8" s="76">
        <v>513283</v>
      </c>
      <c r="G8" s="76">
        <v>314410</v>
      </c>
      <c r="H8" s="76">
        <v>382801</v>
      </c>
      <c r="I8" s="47"/>
      <c r="J8" s="8"/>
    </row>
    <row r="9" spans="1:10" s="51" customFormat="1" ht="15">
      <c r="A9" s="74" t="s">
        <v>14</v>
      </c>
      <c r="B9" s="76">
        <v>3137889</v>
      </c>
      <c r="C9" s="76">
        <v>1097267</v>
      </c>
      <c r="D9" s="76">
        <v>2040622</v>
      </c>
      <c r="E9" s="76">
        <v>427669</v>
      </c>
      <c r="F9" s="76">
        <v>2710220</v>
      </c>
      <c r="G9" s="76">
        <v>1581721</v>
      </c>
      <c r="H9" s="76">
        <v>1556167</v>
      </c>
      <c r="I9" s="47"/>
      <c r="J9" s="45"/>
    </row>
    <row r="10" spans="1:10" s="51" customFormat="1" ht="15">
      <c r="A10" s="77"/>
      <c r="B10" s="77"/>
      <c r="C10" s="77"/>
      <c r="D10" s="77"/>
      <c r="E10" s="77"/>
      <c r="F10" s="77"/>
      <c r="G10" s="77"/>
      <c r="H10" s="77"/>
      <c r="I10" s="39"/>
      <c r="J10" s="45"/>
    </row>
    <row r="11" spans="1:10" s="51" customFormat="1" ht="15">
      <c r="A11" s="74" t="s">
        <v>126</v>
      </c>
      <c r="B11" s="76">
        <f aca="true" t="shared" si="2" ref="B11:H11">SUM(B12:B14)</f>
        <v>3414139</v>
      </c>
      <c r="C11" s="76">
        <f t="shared" si="2"/>
        <v>1440925</v>
      </c>
      <c r="D11" s="76">
        <f t="shared" si="2"/>
        <v>1973215</v>
      </c>
      <c r="E11" s="76">
        <f t="shared" si="2"/>
        <v>560423</v>
      </c>
      <c r="F11" s="76">
        <f t="shared" si="2"/>
        <v>2853717</v>
      </c>
      <c r="G11" s="76">
        <f t="shared" si="2"/>
        <v>1846831</v>
      </c>
      <c r="H11" s="76">
        <f t="shared" si="2"/>
        <v>1567309</v>
      </c>
      <c r="I11" s="34"/>
      <c r="J11" s="45"/>
    </row>
    <row r="12" spans="1:9" s="51" customFormat="1" ht="15">
      <c r="A12" s="74" t="s">
        <v>125</v>
      </c>
      <c r="B12" s="76">
        <v>697210</v>
      </c>
      <c r="C12" s="76">
        <v>316452</v>
      </c>
      <c r="D12" s="76">
        <v>380759</v>
      </c>
      <c r="E12" s="76">
        <v>183928</v>
      </c>
      <c r="F12" s="76">
        <v>513283</v>
      </c>
      <c r="G12" s="76">
        <v>314410</v>
      </c>
      <c r="H12" s="76">
        <v>382801</v>
      </c>
      <c r="I12" s="54"/>
    </row>
    <row r="13" spans="1:8" s="51" customFormat="1" ht="15">
      <c r="A13" s="74" t="s">
        <v>127</v>
      </c>
      <c r="B13" s="76">
        <v>1016825</v>
      </c>
      <c r="C13" s="76">
        <v>513399</v>
      </c>
      <c r="D13" s="76">
        <v>503426</v>
      </c>
      <c r="E13" s="76">
        <v>137495</v>
      </c>
      <c r="F13" s="76">
        <v>879330</v>
      </c>
      <c r="G13" s="76">
        <v>491666</v>
      </c>
      <c r="H13" s="76">
        <v>525159</v>
      </c>
    </row>
    <row r="14" spans="1:8" s="51" customFormat="1" ht="15">
      <c r="A14" s="74" t="s">
        <v>128</v>
      </c>
      <c r="B14" s="76">
        <v>1700104</v>
      </c>
      <c r="C14" s="76">
        <v>611074</v>
      </c>
      <c r="D14" s="76">
        <v>1089030</v>
      </c>
      <c r="E14" s="76">
        <v>239000</v>
      </c>
      <c r="F14" s="76">
        <v>1461104</v>
      </c>
      <c r="G14" s="76">
        <v>1040755</v>
      </c>
      <c r="H14" s="76">
        <v>659349</v>
      </c>
    </row>
    <row r="15" spans="1:13" s="51" customFormat="1" ht="15" customHeight="1">
      <c r="A15" s="77"/>
      <c r="B15" s="77"/>
      <c r="C15" s="77"/>
      <c r="D15" s="77"/>
      <c r="E15" s="77"/>
      <c r="F15" s="77"/>
      <c r="G15" s="77"/>
      <c r="H15" s="77"/>
      <c r="M15" s="45"/>
    </row>
    <row r="16" spans="1:8" s="51" customFormat="1" ht="15">
      <c r="A16" s="74" t="s">
        <v>153</v>
      </c>
      <c r="B16" s="78">
        <f aca="true" t="shared" si="3" ref="B16:H16">B6/B5*100</f>
        <v>58.17659219135486</v>
      </c>
      <c r="C16" s="78">
        <f t="shared" si="3"/>
        <v>68.89409556855807</v>
      </c>
      <c r="D16" s="78">
        <f t="shared" si="3"/>
        <v>48.66606409603966</v>
      </c>
      <c r="E16" s="78">
        <f t="shared" si="3"/>
        <v>71.7131236941092</v>
      </c>
      <c r="F16" s="78">
        <f t="shared" si="3"/>
        <v>54.760389743493874</v>
      </c>
      <c r="G16" s="78">
        <f t="shared" si="3"/>
        <v>47.4423990696129</v>
      </c>
      <c r="H16" s="78">
        <f t="shared" si="3"/>
        <v>65.36625263453078</v>
      </c>
    </row>
    <row r="17" spans="1:8" s="51" customFormat="1" ht="15">
      <c r="A17" s="74" t="s">
        <v>154</v>
      </c>
      <c r="B17" s="78">
        <f aca="true" t="shared" si="4" ref="B17:H17">B7/B5*100</f>
        <v>48.88381664758467</v>
      </c>
      <c r="C17" s="78">
        <f t="shared" si="4"/>
        <v>59.923147140200484</v>
      </c>
      <c r="D17" s="78">
        <f t="shared" si="4"/>
        <v>39.08768157303636</v>
      </c>
      <c r="E17" s="78">
        <f t="shared" si="4"/>
        <v>59.54776079619075</v>
      </c>
      <c r="F17" s="78">
        <f t="shared" si="4"/>
        <v>46.19255286261696</v>
      </c>
      <c r="G17" s="78">
        <f t="shared" si="4"/>
        <v>36.995148695796644</v>
      </c>
      <c r="H17" s="78">
        <f t="shared" si="4"/>
        <v>56.84670870046137</v>
      </c>
    </row>
    <row r="18" spans="1:8" s="51" customFormat="1" ht="15">
      <c r="A18" s="74" t="s">
        <v>155</v>
      </c>
      <c r="B18" s="78">
        <f>B13/B7*100</f>
        <v>27.724450602858376</v>
      </c>
      <c r="C18" s="78">
        <f aca="true" t="shared" si="5" ref="C18:H18">C13/C7*100</f>
        <v>24.287953312539827</v>
      </c>
      <c r="D18" s="78">
        <f t="shared" si="5"/>
        <v>32.3994568190448</v>
      </c>
      <c r="E18" s="78">
        <f t="shared" si="5"/>
        <v>15.27209758503258</v>
      </c>
      <c r="F18" s="78">
        <f t="shared" si="5"/>
        <v>31.775634741187197</v>
      </c>
      <c r="G18" s="78">
        <f t="shared" si="5"/>
        <v>44.160202053407275</v>
      </c>
      <c r="H18" s="78">
        <f t="shared" si="5"/>
        <v>20.56026797774056</v>
      </c>
    </row>
    <row r="19" spans="1:8" s="51" customFormat="1" ht="15">
      <c r="A19" s="74" t="s">
        <v>156</v>
      </c>
      <c r="B19" s="78">
        <f>B8/B6*100</f>
        <v>15.9733927233213</v>
      </c>
      <c r="C19" s="78">
        <f aca="true" t="shared" si="6" ref="C19:H19">C8/C6*100</f>
        <v>13.021360327504997</v>
      </c>
      <c r="D19" s="78">
        <f t="shared" si="6"/>
        <v>19.681851616561623</v>
      </c>
      <c r="E19" s="78">
        <f t="shared" si="6"/>
        <v>16.96392831779235</v>
      </c>
      <c r="F19" s="78">
        <f t="shared" si="6"/>
        <v>15.646048030355498</v>
      </c>
      <c r="G19" s="78">
        <f t="shared" si="6"/>
        <v>22.020915001551362</v>
      </c>
      <c r="H19" s="78">
        <f t="shared" si="6"/>
        <v>13.03355109203372</v>
      </c>
    </row>
    <row r="20" spans="1:8" s="51" customFormat="1" ht="30">
      <c r="A20" s="79" t="s">
        <v>157</v>
      </c>
      <c r="B20" s="78">
        <f>(B8+B13)/B6*100</f>
        <v>39.269307951001885</v>
      </c>
      <c r="C20" s="78">
        <f aca="true" t="shared" si="7" ref="C20:H20">(C8+C13)/C6*100</f>
        <v>34.14669172304283</v>
      </c>
      <c r="D20" s="78">
        <f t="shared" si="7"/>
        <v>45.70449541991007</v>
      </c>
      <c r="E20" s="78">
        <f t="shared" si="7"/>
        <v>29.6452782158767</v>
      </c>
      <c r="F20" s="78">
        <f t="shared" si="7"/>
        <v>42.45005169798622</v>
      </c>
      <c r="G20" s="78">
        <f t="shared" si="7"/>
        <v>56.45663649626448</v>
      </c>
      <c r="H20" s="78">
        <f t="shared" si="7"/>
        <v>30.914086038236416</v>
      </c>
    </row>
    <row r="21" spans="1:8" s="51" customFormat="1" ht="28.5" customHeight="1">
      <c r="A21" s="79" t="s">
        <v>158</v>
      </c>
      <c r="B21" s="78">
        <f>(B8+B14)/(B6+B14)*100</f>
        <v>39.5275127062577</v>
      </c>
      <c r="C21" s="78">
        <f aca="true" t="shared" si="8" ref="C21:H21">(C8+C14)/(C6+C14)*100</f>
        <v>30.497411162956173</v>
      </c>
      <c r="D21" s="78">
        <f t="shared" si="8"/>
        <v>48.610579643663065</v>
      </c>
      <c r="E21" s="78">
        <f t="shared" si="8"/>
        <v>31.961790467265704</v>
      </c>
      <c r="F21" s="78">
        <f t="shared" si="8"/>
        <v>41.63883555588549</v>
      </c>
      <c r="G21" s="78">
        <f t="shared" si="8"/>
        <v>54.89756268295272</v>
      </c>
      <c r="H21" s="78">
        <f t="shared" si="8"/>
        <v>28.97765315905496</v>
      </c>
    </row>
    <row r="22" spans="1:9" s="51" customFormat="1" ht="30">
      <c r="A22" s="79" t="s">
        <v>159</v>
      </c>
      <c r="B22" s="78">
        <f>(B12+B13+B14)/(B14+B6)*100</f>
        <v>56.29317757433109</v>
      </c>
      <c r="C22" s="78">
        <f aca="true" t="shared" si="9" ref="C22:H22">(C12+C13+C14)/(C14+C6)*100</f>
        <v>47.378167490703895</v>
      </c>
      <c r="D22" s="78">
        <f t="shared" si="9"/>
        <v>65.26047270157187</v>
      </c>
      <c r="E22" s="78">
        <f t="shared" si="9"/>
        <v>42.35265222221383</v>
      </c>
      <c r="F22" s="78">
        <f t="shared" si="9"/>
        <v>60.183466000350926</v>
      </c>
      <c r="G22" s="78">
        <f t="shared" si="9"/>
        <v>74.81489013317216</v>
      </c>
      <c r="H22" s="78">
        <f t="shared" si="9"/>
        <v>43.58003799363362</v>
      </c>
      <c r="I22" s="46"/>
    </row>
    <row r="23" spans="1:8" s="51" customFormat="1" ht="15" customHeight="1">
      <c r="A23" s="77"/>
      <c r="B23" s="80"/>
      <c r="C23" s="80"/>
      <c r="D23" s="80"/>
      <c r="E23" s="80"/>
      <c r="F23" s="80"/>
      <c r="G23" s="80"/>
      <c r="H23" s="80"/>
    </row>
    <row r="24" spans="1:8" s="51" customFormat="1" ht="15" customHeight="1">
      <c r="A24" s="74" t="s">
        <v>160</v>
      </c>
      <c r="B24" s="81">
        <v>20.6</v>
      </c>
      <c r="C24" s="81">
        <v>16</v>
      </c>
      <c r="D24" s="81">
        <v>26.3</v>
      </c>
      <c r="E24" s="81">
        <v>20.7</v>
      </c>
      <c r="F24" s="81">
        <v>20.6</v>
      </c>
      <c r="G24" s="81">
        <v>28.3</v>
      </c>
      <c r="H24" s="81">
        <v>17.7</v>
      </c>
    </row>
    <row r="25" spans="1:8" s="51" customFormat="1" ht="15">
      <c r="A25" s="82" t="s">
        <v>152</v>
      </c>
      <c r="B25" s="83" t="s">
        <v>221</v>
      </c>
      <c r="C25" s="83" t="s">
        <v>222</v>
      </c>
      <c r="D25" s="83" t="s">
        <v>223</v>
      </c>
      <c r="E25" s="83" t="s">
        <v>226</v>
      </c>
      <c r="F25" s="83" t="s">
        <v>221</v>
      </c>
      <c r="G25" s="83" t="s">
        <v>224</v>
      </c>
      <c r="H25" s="83" t="s">
        <v>225</v>
      </c>
    </row>
    <row r="26" spans="1:8" s="51" customFormat="1" ht="15">
      <c r="A26" s="77"/>
      <c r="B26" s="77"/>
      <c r="C26" s="77"/>
      <c r="D26" s="77"/>
      <c r="E26" s="77"/>
      <c r="F26" s="77"/>
      <c r="G26" s="77"/>
      <c r="H26" s="77"/>
    </row>
    <row r="27" ht="14.25" customHeight="1"/>
    <row r="29" ht="15">
      <c r="B29" s="52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22">
      <selection activeCell="E9" sqref="E9:E10"/>
    </sheetView>
  </sheetViews>
  <sheetFormatPr defaultColWidth="11.421875" defaultRowHeight="15"/>
  <cols>
    <col min="1" max="1" width="12.00390625" style="34" customWidth="1"/>
    <col min="2" max="2" width="14.28125" style="34" bestFit="1" customWidth="1"/>
    <col min="3" max="6" width="13.28125" style="34" bestFit="1" customWidth="1"/>
    <col min="7" max="7" width="13.57421875" style="34" bestFit="1" customWidth="1"/>
    <col min="8" max="8" width="11.421875" style="34" customWidth="1"/>
    <col min="9" max="9" width="13.8515625" style="34" customWidth="1"/>
    <col min="10" max="16384" width="11.421875" style="34" customWidth="1"/>
  </cols>
  <sheetData>
    <row r="1" spans="1:8" ht="15">
      <c r="A1" s="13" t="s">
        <v>227</v>
      </c>
      <c r="G1" s="35"/>
      <c r="H1" s="35"/>
    </row>
    <row r="2" spans="1:8" ht="15">
      <c r="A2" s="171"/>
      <c r="B2" s="173" t="s">
        <v>9</v>
      </c>
      <c r="C2" s="162" t="s">
        <v>53</v>
      </c>
      <c r="D2" s="162"/>
      <c r="G2" s="7"/>
      <c r="H2" s="7"/>
    </row>
    <row r="3" spans="1:8" ht="15">
      <c r="A3" s="172"/>
      <c r="B3" s="174"/>
      <c r="C3" s="85" t="s">
        <v>34</v>
      </c>
      <c r="D3" s="85" t="s">
        <v>35</v>
      </c>
      <c r="G3" s="7"/>
      <c r="H3" s="7"/>
    </row>
    <row r="4" spans="1:8" s="5" customFormat="1" ht="15">
      <c r="A4" s="86" t="s">
        <v>129</v>
      </c>
      <c r="B4" s="87">
        <v>12534849</v>
      </c>
      <c r="C4" s="87">
        <v>6049251</v>
      </c>
      <c r="D4" s="87">
        <v>6485598</v>
      </c>
      <c r="E4" s="34"/>
      <c r="F4" s="34"/>
      <c r="G4" s="63"/>
      <c r="H4" s="55"/>
    </row>
    <row r="5" spans="1:8" ht="11.25" customHeight="1">
      <c r="A5" s="84"/>
      <c r="B5" s="84"/>
      <c r="C5" s="84"/>
      <c r="D5" s="84"/>
      <c r="G5" s="64"/>
      <c r="H5" s="35"/>
    </row>
    <row r="6" spans="1:8" ht="15">
      <c r="A6" s="88" t="s">
        <v>130</v>
      </c>
      <c r="B6" s="76">
        <v>1610423</v>
      </c>
      <c r="C6" s="76">
        <v>819324</v>
      </c>
      <c r="D6" s="76">
        <v>791099</v>
      </c>
      <c r="E6" s="3"/>
      <c r="F6" s="3"/>
      <c r="G6" s="56"/>
      <c r="H6" s="56"/>
    </row>
    <row r="7" spans="1:8" ht="15">
      <c r="A7" s="88" t="s">
        <v>131</v>
      </c>
      <c r="B7" s="76">
        <v>1569919</v>
      </c>
      <c r="C7" s="76">
        <v>778805</v>
      </c>
      <c r="D7" s="76">
        <v>791114</v>
      </c>
      <c r="E7" s="3"/>
      <c r="F7" s="3"/>
      <c r="G7" s="56"/>
      <c r="H7" s="56"/>
    </row>
    <row r="8" spans="1:8" ht="15">
      <c r="A8" s="88" t="s">
        <v>132</v>
      </c>
      <c r="B8" s="76">
        <v>1526297</v>
      </c>
      <c r="C8" s="76">
        <v>773614</v>
      </c>
      <c r="D8" s="76">
        <v>752683</v>
      </c>
      <c r="E8" s="3"/>
      <c r="F8" s="3"/>
      <c r="G8" s="56"/>
      <c r="H8" s="56"/>
    </row>
    <row r="9" spans="1:8" ht="15">
      <c r="A9" s="88" t="s">
        <v>133</v>
      </c>
      <c r="B9" s="76">
        <v>1480743</v>
      </c>
      <c r="C9" s="76">
        <v>708612</v>
      </c>
      <c r="D9" s="76">
        <v>772131</v>
      </c>
      <c r="E9" s="3"/>
      <c r="F9" s="3"/>
      <c r="G9" s="56"/>
      <c r="H9" s="56"/>
    </row>
    <row r="10" spans="1:8" ht="15">
      <c r="A10" s="88" t="s">
        <v>83</v>
      </c>
      <c r="B10" s="76">
        <v>1196925</v>
      </c>
      <c r="C10" s="76">
        <v>607457</v>
      </c>
      <c r="D10" s="76">
        <v>589468</v>
      </c>
      <c r="E10" s="3"/>
      <c r="F10" s="3"/>
      <c r="G10" s="56"/>
      <c r="H10" s="56"/>
    </row>
    <row r="11" spans="1:8" ht="15">
      <c r="A11" s="88" t="s">
        <v>134</v>
      </c>
      <c r="B11" s="76">
        <v>915107</v>
      </c>
      <c r="C11" s="76">
        <v>435593</v>
      </c>
      <c r="D11" s="76">
        <v>479514</v>
      </c>
      <c r="E11" s="3"/>
      <c r="F11" s="3"/>
      <c r="G11" s="56"/>
      <c r="H11" s="56"/>
    </row>
    <row r="12" spans="1:8" ht="15">
      <c r="A12" s="88" t="s">
        <v>135</v>
      </c>
      <c r="B12" s="76">
        <v>873674</v>
      </c>
      <c r="C12" s="76">
        <v>410001</v>
      </c>
      <c r="D12" s="76">
        <v>463674</v>
      </c>
      <c r="E12" s="3"/>
      <c r="F12" s="3"/>
      <c r="G12" s="56"/>
      <c r="H12" s="56"/>
    </row>
    <row r="13" spans="1:8" ht="15">
      <c r="A13" s="88" t="s">
        <v>136</v>
      </c>
      <c r="B13" s="76">
        <v>814282</v>
      </c>
      <c r="C13" s="76">
        <v>390805</v>
      </c>
      <c r="D13" s="76">
        <v>423477</v>
      </c>
      <c r="E13" s="3"/>
      <c r="F13" s="3"/>
      <c r="G13" s="56"/>
      <c r="H13" s="56"/>
    </row>
    <row r="14" spans="1:8" ht="15">
      <c r="A14" s="88" t="s">
        <v>137</v>
      </c>
      <c r="B14" s="76">
        <v>578469</v>
      </c>
      <c r="C14" s="76">
        <v>233116</v>
      </c>
      <c r="D14" s="76">
        <v>345354</v>
      </c>
      <c r="E14" s="3"/>
      <c r="F14" s="3"/>
      <c r="G14" s="56"/>
      <c r="H14" s="56"/>
    </row>
    <row r="15" spans="1:8" ht="16.5" customHeight="1">
      <c r="A15" s="88" t="s">
        <v>138</v>
      </c>
      <c r="B15" s="76">
        <v>484622</v>
      </c>
      <c r="C15" s="76">
        <v>229652</v>
      </c>
      <c r="D15" s="76">
        <v>254970</v>
      </c>
      <c r="E15" s="3"/>
      <c r="F15" s="3"/>
      <c r="G15" s="56"/>
      <c r="H15" s="56"/>
    </row>
    <row r="16" spans="1:8" ht="15">
      <c r="A16" s="88" t="s">
        <v>139</v>
      </c>
      <c r="B16" s="76">
        <v>395518</v>
      </c>
      <c r="C16" s="76">
        <v>194300</v>
      </c>
      <c r="D16" s="76">
        <v>201217</v>
      </c>
      <c r="E16" s="3"/>
      <c r="F16" s="3"/>
      <c r="G16" s="56"/>
      <c r="H16" s="56"/>
    </row>
    <row r="17" spans="1:8" ht="15">
      <c r="A17" s="88" t="s">
        <v>140</v>
      </c>
      <c r="B17" s="76">
        <v>332303</v>
      </c>
      <c r="C17" s="76">
        <v>152237</v>
      </c>
      <c r="D17" s="76">
        <v>180066</v>
      </c>
      <c r="E17" s="3"/>
      <c r="F17" s="3"/>
      <c r="G17" s="56"/>
      <c r="H17" s="56"/>
    </row>
    <row r="18" spans="1:8" ht="15">
      <c r="A18" s="88" t="s">
        <v>141</v>
      </c>
      <c r="B18" s="76">
        <v>286353</v>
      </c>
      <c r="C18" s="76">
        <v>128213</v>
      </c>
      <c r="D18" s="76">
        <v>158139</v>
      </c>
      <c r="E18" s="3"/>
      <c r="F18" s="3"/>
      <c r="G18" s="56"/>
      <c r="H18" s="56"/>
    </row>
    <row r="19" spans="1:8" ht="15">
      <c r="A19" s="88" t="s">
        <v>142</v>
      </c>
      <c r="B19" s="76">
        <v>185123</v>
      </c>
      <c r="C19" s="76">
        <v>84437</v>
      </c>
      <c r="D19" s="76">
        <v>100686</v>
      </c>
      <c r="E19" s="3"/>
      <c r="F19" s="3"/>
      <c r="G19" s="56"/>
      <c r="H19" s="56"/>
    </row>
    <row r="20" spans="1:8" ht="15">
      <c r="A20" s="88" t="s">
        <v>143</v>
      </c>
      <c r="B20" s="76">
        <v>125479</v>
      </c>
      <c r="C20" s="76">
        <v>51081</v>
      </c>
      <c r="D20" s="76">
        <v>74399</v>
      </c>
      <c r="E20" s="3"/>
      <c r="F20" s="3"/>
      <c r="G20" s="56"/>
      <c r="H20" s="56"/>
    </row>
    <row r="21" spans="1:8" ht="15">
      <c r="A21" s="88" t="s">
        <v>144</v>
      </c>
      <c r="B21" s="76">
        <v>159612</v>
      </c>
      <c r="C21" s="76">
        <v>52003</v>
      </c>
      <c r="D21" s="76">
        <v>107609</v>
      </c>
      <c r="E21" s="3"/>
      <c r="F21" s="3"/>
      <c r="G21" s="56"/>
      <c r="H21" s="56"/>
    </row>
    <row r="22" spans="1:8" ht="3.75" customHeight="1">
      <c r="A22" s="36"/>
      <c r="B22" s="36"/>
      <c r="C22" s="36"/>
      <c r="D22" s="36"/>
      <c r="E22" s="36"/>
      <c r="F22" s="36"/>
      <c r="G22" s="36"/>
      <c r="H22" s="36"/>
    </row>
    <row r="23" spans="1:8" ht="15">
      <c r="A23" s="30" t="s">
        <v>203</v>
      </c>
      <c r="B23" s="51"/>
      <c r="C23" s="51"/>
      <c r="D23" s="51"/>
      <c r="E23" s="51"/>
      <c r="F23" s="51"/>
      <c r="G23" s="51"/>
      <c r="H23" s="51"/>
    </row>
    <row r="24" spans="1:8" ht="15" customHeight="1">
      <c r="A24" s="175" t="s">
        <v>110</v>
      </c>
      <c r="B24" s="175" t="s">
        <v>111</v>
      </c>
      <c r="C24" s="175" t="s">
        <v>162</v>
      </c>
      <c r="D24" s="175"/>
      <c r="E24" s="167" t="s">
        <v>54</v>
      </c>
      <c r="F24" s="167"/>
      <c r="G24" s="169" t="s">
        <v>163</v>
      </c>
      <c r="H24" s="170" t="s">
        <v>171</v>
      </c>
    </row>
    <row r="25" spans="1:8" ht="15">
      <c r="A25" s="175"/>
      <c r="B25" s="175"/>
      <c r="C25" s="175"/>
      <c r="D25" s="175"/>
      <c r="E25" s="168"/>
      <c r="F25" s="167"/>
      <c r="G25" s="169"/>
      <c r="H25" s="170"/>
    </row>
    <row r="26" spans="1:8" ht="15">
      <c r="A26" s="175"/>
      <c r="B26" s="175"/>
      <c r="C26" s="85" t="s">
        <v>97</v>
      </c>
      <c r="D26" s="85" t="s">
        <v>98</v>
      </c>
      <c r="E26" s="85" t="s">
        <v>99</v>
      </c>
      <c r="F26" s="85" t="s">
        <v>100</v>
      </c>
      <c r="G26" s="169"/>
      <c r="H26" s="170"/>
    </row>
    <row r="27" spans="1:8" ht="15">
      <c r="A27" s="89"/>
      <c r="B27" s="90">
        <v>2963297</v>
      </c>
      <c r="C27" s="90">
        <v>2180165</v>
      </c>
      <c r="D27" s="90">
        <v>783132</v>
      </c>
      <c r="E27" s="90">
        <v>585853</v>
      </c>
      <c r="F27" s="90">
        <v>2377444</v>
      </c>
      <c r="G27" s="90">
        <v>1227782</v>
      </c>
      <c r="H27" s="90">
        <v>1735514</v>
      </c>
    </row>
    <row r="28" spans="1:8" ht="15">
      <c r="A28" s="85"/>
      <c r="B28" s="85"/>
      <c r="C28" s="85"/>
      <c r="D28" s="85"/>
      <c r="E28" s="85"/>
      <c r="F28" s="85"/>
      <c r="G28" s="85"/>
      <c r="H28" s="85"/>
    </row>
    <row r="29" spans="1:8" ht="13.5" customHeight="1">
      <c r="A29" s="89">
        <v>1</v>
      </c>
      <c r="B29" s="90">
        <v>305070</v>
      </c>
      <c r="C29" s="90">
        <v>186724</v>
      </c>
      <c r="D29" s="90">
        <v>118346</v>
      </c>
      <c r="E29" s="90">
        <v>99249</v>
      </c>
      <c r="F29" s="90">
        <v>205821</v>
      </c>
      <c r="G29" s="90">
        <v>71635</v>
      </c>
      <c r="H29" s="90">
        <v>233435</v>
      </c>
    </row>
    <row r="30" spans="1:8" ht="15">
      <c r="A30" s="89">
        <v>2</v>
      </c>
      <c r="B30" s="90">
        <v>387625</v>
      </c>
      <c r="C30" s="90">
        <v>201965</v>
      </c>
      <c r="D30" s="90">
        <v>185660</v>
      </c>
      <c r="E30" s="90">
        <v>91360</v>
      </c>
      <c r="F30" s="90">
        <v>296265</v>
      </c>
      <c r="G30" s="90">
        <v>135026</v>
      </c>
      <c r="H30" s="90">
        <v>252598</v>
      </c>
    </row>
    <row r="31" spans="1:8" ht="15">
      <c r="A31" s="89">
        <v>3</v>
      </c>
      <c r="B31" s="90">
        <v>481273</v>
      </c>
      <c r="C31" s="90">
        <v>327119</v>
      </c>
      <c r="D31" s="90">
        <v>154154</v>
      </c>
      <c r="E31" s="90">
        <v>84191</v>
      </c>
      <c r="F31" s="90">
        <v>397082</v>
      </c>
      <c r="G31" s="90">
        <v>207780</v>
      </c>
      <c r="H31" s="90">
        <v>273493</v>
      </c>
    </row>
    <row r="32" spans="1:8" ht="15">
      <c r="A32" s="89">
        <v>4</v>
      </c>
      <c r="B32" s="90">
        <v>516611</v>
      </c>
      <c r="C32" s="90">
        <v>376435</v>
      </c>
      <c r="D32" s="90">
        <v>140176</v>
      </c>
      <c r="E32" s="90">
        <v>86853</v>
      </c>
      <c r="F32" s="90">
        <v>429758</v>
      </c>
      <c r="G32" s="90">
        <v>221153</v>
      </c>
      <c r="H32" s="90">
        <v>295458</v>
      </c>
    </row>
    <row r="33" spans="1:8" ht="15">
      <c r="A33" s="89">
        <v>5</v>
      </c>
      <c r="B33" s="90">
        <v>476030</v>
      </c>
      <c r="C33" s="90">
        <v>387175</v>
      </c>
      <c r="D33" s="90">
        <v>88855</v>
      </c>
      <c r="E33" s="90">
        <v>81551</v>
      </c>
      <c r="F33" s="90">
        <v>394479</v>
      </c>
      <c r="G33" s="90">
        <v>238861</v>
      </c>
      <c r="H33" s="90">
        <v>237169</v>
      </c>
    </row>
    <row r="34" spans="1:8" ht="15">
      <c r="A34" s="89">
        <v>6</v>
      </c>
      <c r="B34" s="90">
        <v>370223</v>
      </c>
      <c r="C34" s="90">
        <v>324867</v>
      </c>
      <c r="D34" s="90">
        <v>45355</v>
      </c>
      <c r="E34" s="90">
        <v>65604</v>
      </c>
      <c r="F34" s="90">
        <v>304618</v>
      </c>
      <c r="G34" s="90">
        <v>161175</v>
      </c>
      <c r="H34" s="90">
        <v>209047</v>
      </c>
    </row>
    <row r="35" spans="1:8" ht="15">
      <c r="A35" s="89">
        <v>7</v>
      </c>
      <c r="B35" s="90">
        <v>233806</v>
      </c>
      <c r="C35" s="90">
        <v>198356</v>
      </c>
      <c r="D35" s="90">
        <v>35451</v>
      </c>
      <c r="E35" s="90">
        <v>45436</v>
      </c>
      <c r="F35" s="90">
        <v>188371</v>
      </c>
      <c r="G35" s="90">
        <v>108848</v>
      </c>
      <c r="H35" s="90">
        <v>124958</v>
      </c>
    </row>
    <row r="36" spans="1:8" ht="15">
      <c r="A36" s="89">
        <v>8</v>
      </c>
      <c r="B36" s="90">
        <v>98877</v>
      </c>
      <c r="C36" s="90">
        <v>89878</v>
      </c>
      <c r="D36" s="90">
        <v>9000</v>
      </c>
      <c r="E36" s="90">
        <v>15417</v>
      </c>
      <c r="F36" s="90">
        <v>83460</v>
      </c>
      <c r="G36" s="90">
        <v>46524</v>
      </c>
      <c r="H36" s="90">
        <v>52353</v>
      </c>
    </row>
    <row r="37" spans="1:8" ht="15">
      <c r="A37" s="89">
        <v>9</v>
      </c>
      <c r="B37" s="90">
        <v>58729</v>
      </c>
      <c r="C37" s="90">
        <v>55052</v>
      </c>
      <c r="D37" s="90">
        <v>3678</v>
      </c>
      <c r="E37" s="90">
        <v>8243</v>
      </c>
      <c r="F37" s="90">
        <v>50487</v>
      </c>
      <c r="G37" s="90">
        <v>24184</v>
      </c>
      <c r="H37" s="90">
        <v>34546</v>
      </c>
    </row>
    <row r="38" spans="1:8" ht="15">
      <c r="A38" s="91" t="s">
        <v>112</v>
      </c>
      <c r="B38" s="90">
        <v>35052</v>
      </c>
      <c r="C38" s="90">
        <v>32594</v>
      </c>
      <c r="D38" s="90">
        <v>2458</v>
      </c>
      <c r="E38" s="90">
        <v>7949</v>
      </c>
      <c r="F38" s="90">
        <v>27103</v>
      </c>
      <c r="G38" s="90">
        <v>12595</v>
      </c>
      <c r="H38" s="90">
        <v>22457</v>
      </c>
    </row>
    <row r="39" spans="1:8" ht="9" customHeight="1">
      <c r="A39" s="32"/>
      <c r="B39" s="32"/>
      <c r="C39" s="32"/>
      <c r="D39" s="32"/>
      <c r="E39" s="32"/>
      <c r="F39" s="32"/>
      <c r="G39" s="32"/>
      <c r="H39" s="32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6">
      <selection activeCell="G33" sqref="G33"/>
    </sheetView>
  </sheetViews>
  <sheetFormatPr defaultColWidth="11.421875" defaultRowHeight="15"/>
  <cols>
    <col min="1" max="1" width="8.140625" style="34" hidden="1" customWidth="1"/>
    <col min="2" max="2" width="18.00390625" style="34" customWidth="1"/>
    <col min="3" max="10" width="13.00390625" style="34" customWidth="1"/>
    <col min="11" max="16384" width="11.421875" style="34" customWidth="1"/>
  </cols>
  <sheetData>
    <row r="1" spans="2:10" ht="15">
      <c r="B1" s="13" t="s">
        <v>202</v>
      </c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9"/>
      <c r="B2" s="176">
        <v>15</v>
      </c>
      <c r="C2" s="179" t="s">
        <v>9</v>
      </c>
      <c r="D2" s="180" t="s">
        <v>10</v>
      </c>
      <c r="E2" s="180"/>
      <c r="F2" s="180"/>
      <c r="G2" s="180"/>
      <c r="H2" s="181" t="s">
        <v>180</v>
      </c>
      <c r="I2" s="181" t="s">
        <v>181</v>
      </c>
      <c r="J2" s="181" t="s">
        <v>182</v>
      </c>
    </row>
    <row r="3" spans="1:10" ht="24" customHeight="1">
      <c r="A3" s="9"/>
      <c r="B3" s="177"/>
      <c r="C3" s="179"/>
      <c r="D3" s="181" t="s">
        <v>11</v>
      </c>
      <c r="E3" s="181" t="s">
        <v>12</v>
      </c>
      <c r="F3" s="181" t="s">
        <v>13</v>
      </c>
      <c r="G3" s="181" t="s">
        <v>14</v>
      </c>
      <c r="H3" s="181"/>
      <c r="I3" s="181"/>
      <c r="J3" s="181"/>
    </row>
    <row r="4" spans="2:10" ht="13.5" customHeight="1">
      <c r="B4" s="178"/>
      <c r="C4" s="179"/>
      <c r="D4" s="181"/>
      <c r="E4" s="181"/>
      <c r="F4" s="181"/>
      <c r="G4" s="181"/>
      <c r="H4" s="181"/>
      <c r="I4" s="181"/>
      <c r="J4" s="181"/>
    </row>
    <row r="5" spans="2:10" s="5" customFormat="1" ht="30">
      <c r="B5" s="92" t="s">
        <v>164</v>
      </c>
      <c r="C5" s="93">
        <v>7502710</v>
      </c>
      <c r="D5" s="94">
        <f aca="true" t="shared" si="0" ref="D5:D10">E5+F5</f>
        <v>4364821</v>
      </c>
      <c r="E5" s="93">
        <v>3667611</v>
      </c>
      <c r="F5" s="93">
        <v>697210</v>
      </c>
      <c r="G5" s="93">
        <v>3137889</v>
      </c>
      <c r="H5" s="95">
        <f>+D5/C5*100</f>
        <v>58.17659219135486</v>
      </c>
      <c r="I5" s="96">
        <f>E5/C5*100</f>
        <v>48.88381664758467</v>
      </c>
      <c r="J5" s="96">
        <f>F5/D5*100</f>
        <v>15.9733927233213</v>
      </c>
    </row>
    <row r="6" spans="1:10" ht="15">
      <c r="A6" s="34">
        <v>1</v>
      </c>
      <c r="B6" s="97" t="s">
        <v>92</v>
      </c>
      <c r="C6" s="76">
        <v>2352167</v>
      </c>
      <c r="D6" s="75">
        <f t="shared" si="0"/>
        <v>1244167</v>
      </c>
      <c r="E6" s="76">
        <v>972297</v>
      </c>
      <c r="F6" s="76">
        <v>271870</v>
      </c>
      <c r="G6" s="76">
        <v>1108000</v>
      </c>
      <c r="H6" s="98">
        <f>D6/C6*100</f>
        <v>52.89450111322878</v>
      </c>
      <c r="I6" s="99">
        <f>E6/C6*100</f>
        <v>41.3362231508222</v>
      </c>
      <c r="J6" s="99">
        <f aca="true" t="shared" si="1" ref="J6:J37">F6/D6*100</f>
        <v>21.85156815765086</v>
      </c>
    </row>
    <row r="7" spans="1:10" ht="15">
      <c r="A7" s="34">
        <v>2</v>
      </c>
      <c r="B7" s="97" t="s">
        <v>93</v>
      </c>
      <c r="C7" s="76">
        <v>1788782</v>
      </c>
      <c r="D7" s="75">
        <f t="shared" si="0"/>
        <v>1285280</v>
      </c>
      <c r="E7" s="76">
        <v>1070710</v>
      </c>
      <c r="F7" s="76">
        <v>214570</v>
      </c>
      <c r="G7" s="76">
        <v>503502</v>
      </c>
      <c r="H7" s="98">
        <f>D7/C7*100</f>
        <v>71.85224359368554</v>
      </c>
      <c r="I7" s="99">
        <f>E7/C7*100</f>
        <v>59.85693058181489</v>
      </c>
      <c r="J7" s="99">
        <f t="shared" si="1"/>
        <v>16.694416780779285</v>
      </c>
    </row>
    <row r="8" spans="1:10" ht="15">
      <c r="A8" s="34">
        <v>3</v>
      </c>
      <c r="B8" s="97" t="s">
        <v>94</v>
      </c>
      <c r="C8" s="76">
        <v>2272891</v>
      </c>
      <c r="D8" s="75">
        <f t="shared" si="0"/>
        <v>1493484</v>
      </c>
      <c r="E8" s="76">
        <v>1314912</v>
      </c>
      <c r="F8" s="76">
        <v>178572</v>
      </c>
      <c r="G8" s="76">
        <v>779408</v>
      </c>
      <c r="H8" s="98">
        <f>D8/C8*100</f>
        <v>65.70856235516793</v>
      </c>
      <c r="I8" s="99">
        <f>E8/C8*100</f>
        <v>57.851960344776764</v>
      </c>
      <c r="J8" s="99">
        <f t="shared" si="1"/>
        <v>11.956740078902754</v>
      </c>
    </row>
    <row r="9" spans="1:10" ht="15">
      <c r="A9" s="34">
        <v>4</v>
      </c>
      <c r="B9" s="97" t="s">
        <v>95</v>
      </c>
      <c r="C9" s="76">
        <v>618656</v>
      </c>
      <c r="D9" s="75">
        <f t="shared" si="0"/>
        <v>265445</v>
      </c>
      <c r="E9" s="76">
        <v>240242</v>
      </c>
      <c r="F9" s="76">
        <v>25203</v>
      </c>
      <c r="G9" s="76">
        <v>353211</v>
      </c>
      <c r="H9" s="98">
        <f>D9/C9*100</f>
        <v>42.90672037448922</v>
      </c>
      <c r="I9" s="99">
        <f>E9/C9*100</f>
        <v>38.83288936016138</v>
      </c>
      <c r="J9" s="99">
        <f t="shared" si="1"/>
        <v>9.494622238128427</v>
      </c>
    </row>
    <row r="10" spans="1:10" ht="15">
      <c r="A10" s="34">
        <v>5</v>
      </c>
      <c r="B10" s="97" t="s">
        <v>103</v>
      </c>
      <c r="C10" s="76">
        <v>470215</v>
      </c>
      <c r="D10" s="75">
        <f t="shared" si="0"/>
        <v>76448</v>
      </c>
      <c r="E10" s="76">
        <v>69451</v>
      </c>
      <c r="F10" s="76">
        <v>6997</v>
      </c>
      <c r="G10" s="76">
        <v>393768</v>
      </c>
      <c r="H10" s="98">
        <f>D10/C10*100</f>
        <v>16.258094701360015</v>
      </c>
      <c r="I10" s="99">
        <f>E10/C10*100</f>
        <v>14.77005199749051</v>
      </c>
      <c r="J10" s="99">
        <f t="shared" si="1"/>
        <v>9.15262662201758</v>
      </c>
    </row>
    <row r="11" spans="1:10" ht="5.25" customHeight="1">
      <c r="A11" s="34">
        <v>1</v>
      </c>
      <c r="B11" s="100"/>
      <c r="C11" s="101"/>
      <c r="D11" s="101">
        <v>0</v>
      </c>
      <c r="E11" s="101"/>
      <c r="F11" s="101"/>
      <c r="G11" s="101"/>
      <c r="H11" s="102"/>
      <c r="I11" s="103"/>
      <c r="J11" s="103"/>
    </row>
    <row r="12" spans="1:10" s="5" customFormat="1" ht="15.75" customHeight="1">
      <c r="A12" s="57" t="s">
        <v>30</v>
      </c>
      <c r="B12" s="104" t="s">
        <v>165</v>
      </c>
      <c r="C12" s="105">
        <v>3527519</v>
      </c>
      <c r="D12" s="86">
        <f aca="true" t="shared" si="2" ref="D12:D17">E12+F12</f>
        <v>2430253</v>
      </c>
      <c r="E12" s="87">
        <v>2113801</v>
      </c>
      <c r="F12" s="87">
        <v>316452</v>
      </c>
      <c r="G12" s="87">
        <v>1097267</v>
      </c>
      <c r="H12" s="106">
        <f aca="true" t="shared" si="3" ref="H12:H17">D12/C12*100</f>
        <v>68.89411509902568</v>
      </c>
      <c r="I12" s="96">
        <f>E12/C12*100</f>
        <v>59.923164127535536</v>
      </c>
      <c r="J12" s="96">
        <f>F12/D12*100</f>
        <v>13.021360327504997</v>
      </c>
    </row>
    <row r="13" spans="1:10" ht="15">
      <c r="A13" s="34">
        <v>3</v>
      </c>
      <c r="B13" s="97" t="s">
        <v>92</v>
      </c>
      <c r="C13" s="76">
        <v>1166080</v>
      </c>
      <c r="D13" s="75">
        <f t="shared" si="2"/>
        <v>698999</v>
      </c>
      <c r="E13" s="76">
        <v>577043</v>
      </c>
      <c r="F13" s="76">
        <v>121956</v>
      </c>
      <c r="G13" s="76">
        <v>467081</v>
      </c>
      <c r="H13" s="98">
        <f t="shared" si="3"/>
        <v>59.94434344127333</v>
      </c>
      <c r="I13" s="99">
        <f>E13/C13*100</f>
        <v>49.48571281558727</v>
      </c>
      <c r="J13" s="99">
        <f t="shared" si="1"/>
        <v>17.447235260708528</v>
      </c>
    </row>
    <row r="14" spans="1:10" ht="15">
      <c r="A14" s="34">
        <v>4</v>
      </c>
      <c r="B14" s="97" t="s">
        <v>93</v>
      </c>
      <c r="C14" s="76">
        <v>845594</v>
      </c>
      <c r="D14" s="75">
        <f t="shared" si="2"/>
        <v>712116</v>
      </c>
      <c r="E14" s="76">
        <v>625947</v>
      </c>
      <c r="F14" s="76">
        <v>86169</v>
      </c>
      <c r="G14" s="76">
        <v>133477</v>
      </c>
      <c r="H14" s="98">
        <f t="shared" si="3"/>
        <v>84.21488326549148</v>
      </c>
      <c r="I14" s="99">
        <f>E14/C14*100</f>
        <v>74.02453186753927</v>
      </c>
      <c r="J14" s="99">
        <f t="shared" si="1"/>
        <v>12.100416224323004</v>
      </c>
    </row>
    <row r="15" spans="1:10" ht="15">
      <c r="A15" s="34">
        <v>5</v>
      </c>
      <c r="B15" s="97" t="s">
        <v>94</v>
      </c>
      <c r="C15" s="76">
        <v>1047873</v>
      </c>
      <c r="D15" s="75">
        <f t="shared" si="2"/>
        <v>818508</v>
      </c>
      <c r="E15" s="76">
        <v>726809</v>
      </c>
      <c r="F15" s="76">
        <v>91699</v>
      </c>
      <c r="G15" s="76">
        <v>229365</v>
      </c>
      <c r="H15" s="98">
        <f t="shared" si="3"/>
        <v>78.11137418370356</v>
      </c>
      <c r="I15" s="99">
        <f>E15/C15*100</f>
        <v>69.36040913354958</v>
      </c>
      <c r="J15" s="99">
        <f t="shared" si="1"/>
        <v>11.203189217454197</v>
      </c>
    </row>
    <row r="16" spans="1:10" ht="15">
      <c r="A16" s="34">
        <v>6</v>
      </c>
      <c r="B16" s="97" t="s">
        <v>95</v>
      </c>
      <c r="C16" s="76">
        <v>280451</v>
      </c>
      <c r="D16" s="75">
        <f t="shared" si="2"/>
        <v>154348</v>
      </c>
      <c r="E16" s="76">
        <v>141158</v>
      </c>
      <c r="F16" s="76">
        <v>13190</v>
      </c>
      <c r="G16" s="76">
        <v>126103</v>
      </c>
      <c r="H16" s="98">
        <f t="shared" si="3"/>
        <v>55.035639024285885</v>
      </c>
      <c r="I16" s="99">
        <f>E16/C16*100</f>
        <v>50.33250015154162</v>
      </c>
      <c r="J16" s="99">
        <f t="shared" si="1"/>
        <v>8.545624173944592</v>
      </c>
    </row>
    <row r="17" spans="1:10" ht="15">
      <c r="A17" s="34">
        <v>7</v>
      </c>
      <c r="B17" s="97" t="s">
        <v>103</v>
      </c>
      <c r="C17" s="76">
        <v>187522</v>
      </c>
      <c r="D17" s="75">
        <f t="shared" si="2"/>
        <v>46282</v>
      </c>
      <c r="E17" s="76">
        <v>42845</v>
      </c>
      <c r="F17" s="76">
        <v>3437</v>
      </c>
      <c r="G17" s="76">
        <v>141240</v>
      </c>
      <c r="H17" s="98">
        <f t="shared" si="3"/>
        <v>24.680837448406052</v>
      </c>
      <c r="I17" s="99">
        <f>E17/C17*100</f>
        <v>22.847985836328537</v>
      </c>
      <c r="J17" s="99">
        <f t="shared" si="1"/>
        <v>7.426213214640681</v>
      </c>
    </row>
    <row r="18" spans="1:10" ht="4.5" customHeight="1">
      <c r="A18" s="34">
        <v>2</v>
      </c>
      <c r="B18" s="100"/>
      <c r="C18" s="101"/>
      <c r="D18" s="101"/>
      <c r="E18" s="101"/>
      <c r="F18" s="101"/>
      <c r="G18" s="107"/>
      <c r="H18" s="102"/>
      <c r="I18" s="103"/>
      <c r="J18" s="103"/>
    </row>
    <row r="19" spans="1:10" s="5" customFormat="1" ht="15">
      <c r="A19" s="57" t="s">
        <v>31</v>
      </c>
      <c r="B19" s="104" t="s">
        <v>166</v>
      </c>
      <c r="C19" s="87">
        <v>3975191</v>
      </c>
      <c r="D19" s="86">
        <f aca="true" t="shared" si="4" ref="D19:D24">E19+F19</f>
        <v>1934569</v>
      </c>
      <c r="E19" s="105">
        <v>1553810</v>
      </c>
      <c r="F19" s="105">
        <v>380759</v>
      </c>
      <c r="G19" s="105">
        <v>2040622</v>
      </c>
      <c r="H19" s="106">
        <f aca="true" t="shared" si="5" ref="H19:H24">D19/C19*100</f>
        <v>48.66606409603966</v>
      </c>
      <c r="I19" s="96">
        <f aca="true" t="shared" si="6" ref="I19:I24">E19/C19*100</f>
        <v>39.08768157303636</v>
      </c>
      <c r="J19" s="96">
        <f t="shared" si="1"/>
        <v>19.681851616561623</v>
      </c>
    </row>
    <row r="20" spans="1:10" ht="15.75" customHeight="1">
      <c r="A20" s="34">
        <v>2</v>
      </c>
      <c r="B20" s="97" t="s">
        <v>92</v>
      </c>
      <c r="C20" s="76">
        <v>1186087</v>
      </c>
      <c r="D20" s="75">
        <f t="shared" si="4"/>
        <v>545168</v>
      </c>
      <c r="E20" s="76">
        <v>395254</v>
      </c>
      <c r="F20" s="76">
        <v>149914</v>
      </c>
      <c r="G20" s="76">
        <v>640919</v>
      </c>
      <c r="H20" s="98">
        <f t="shared" si="5"/>
        <v>45.96357602772815</v>
      </c>
      <c r="I20" s="99">
        <f t="shared" si="6"/>
        <v>33.324199658203824</v>
      </c>
      <c r="J20" s="99">
        <f t="shared" si="1"/>
        <v>27.498679306195523</v>
      </c>
    </row>
    <row r="21" spans="1:10" ht="15.75" customHeight="1">
      <c r="A21" s="34">
        <v>3</v>
      </c>
      <c r="B21" s="97" t="s">
        <v>93</v>
      </c>
      <c r="C21" s="76">
        <v>943188</v>
      </c>
      <c r="D21" s="75">
        <f t="shared" si="4"/>
        <v>573163</v>
      </c>
      <c r="E21" s="76">
        <v>444763</v>
      </c>
      <c r="F21" s="76">
        <v>128400</v>
      </c>
      <c r="G21" s="76">
        <v>370025</v>
      </c>
      <c r="H21" s="98">
        <f t="shared" si="5"/>
        <v>60.768690865447816</v>
      </c>
      <c r="I21" s="99">
        <f t="shared" si="6"/>
        <v>47.15528611475125</v>
      </c>
      <c r="J21" s="99">
        <f t="shared" si="1"/>
        <v>22.402004316398653</v>
      </c>
    </row>
    <row r="22" spans="1:10" ht="15">
      <c r="A22" s="34">
        <v>4</v>
      </c>
      <c r="B22" s="97" t="s">
        <v>94</v>
      </c>
      <c r="C22" s="76">
        <v>1225018</v>
      </c>
      <c r="D22" s="75">
        <f t="shared" si="4"/>
        <v>674976</v>
      </c>
      <c r="E22" s="76">
        <v>588103</v>
      </c>
      <c r="F22" s="76">
        <v>86873</v>
      </c>
      <c r="G22" s="76">
        <v>550042</v>
      </c>
      <c r="H22" s="98">
        <f t="shared" si="5"/>
        <v>55.099272010696986</v>
      </c>
      <c r="I22" s="99">
        <f t="shared" si="6"/>
        <v>48.007702743959676</v>
      </c>
      <c r="J22" s="99">
        <f t="shared" si="1"/>
        <v>12.870531692978712</v>
      </c>
    </row>
    <row r="23" spans="1:10" ht="15">
      <c r="A23" s="34">
        <v>5</v>
      </c>
      <c r="B23" s="97" t="s">
        <v>95</v>
      </c>
      <c r="C23" s="76">
        <v>338205</v>
      </c>
      <c r="D23" s="75">
        <f t="shared" si="4"/>
        <v>111098</v>
      </c>
      <c r="E23" s="76">
        <v>99085</v>
      </c>
      <c r="F23" s="76">
        <v>12013</v>
      </c>
      <c r="G23" s="76">
        <v>227108</v>
      </c>
      <c r="H23" s="98">
        <f t="shared" si="5"/>
        <v>32.8493073727473</v>
      </c>
      <c r="I23" s="99">
        <f t="shared" si="6"/>
        <v>29.297319672979405</v>
      </c>
      <c r="J23" s="99">
        <f t="shared" si="1"/>
        <v>10.812975931159876</v>
      </c>
    </row>
    <row r="24" spans="1:10" ht="15">
      <c r="A24" s="34">
        <v>6</v>
      </c>
      <c r="B24" s="97" t="s">
        <v>103</v>
      </c>
      <c r="C24" s="76">
        <v>282693</v>
      </c>
      <c r="D24" s="75">
        <f t="shared" si="4"/>
        <v>30165</v>
      </c>
      <c r="E24" s="76">
        <v>26606</v>
      </c>
      <c r="F24" s="76">
        <v>3559</v>
      </c>
      <c r="G24" s="76">
        <v>252528</v>
      </c>
      <c r="H24" s="98">
        <f t="shared" si="5"/>
        <v>10.670586112850335</v>
      </c>
      <c r="I24" s="99">
        <f t="shared" si="6"/>
        <v>9.411623209630235</v>
      </c>
      <c r="J24" s="99">
        <f t="shared" si="1"/>
        <v>11.79844190286756</v>
      </c>
    </row>
    <row r="25" spans="2:10" ht="6" customHeight="1">
      <c r="B25" s="100"/>
      <c r="C25" s="101"/>
      <c r="D25" s="101"/>
      <c r="E25" s="101"/>
      <c r="F25" s="101"/>
      <c r="G25" s="101"/>
      <c r="H25" s="102"/>
      <c r="I25" s="103"/>
      <c r="J25" s="103"/>
    </row>
    <row r="26" spans="1:10" s="5" customFormat="1" ht="15">
      <c r="A26" s="57" t="s">
        <v>32</v>
      </c>
      <c r="B26" s="104" t="s">
        <v>167</v>
      </c>
      <c r="C26" s="87">
        <v>1511899</v>
      </c>
      <c r="D26" s="86">
        <f aca="true" t="shared" si="7" ref="D26:D31">E26+F26</f>
        <v>1084230</v>
      </c>
      <c r="E26" s="108">
        <v>900302</v>
      </c>
      <c r="F26" s="108">
        <v>183928</v>
      </c>
      <c r="G26" s="108">
        <v>427669</v>
      </c>
      <c r="H26" s="106">
        <f aca="true" t="shared" si="8" ref="H26:H31">D26/C26*100</f>
        <v>71.7131236941092</v>
      </c>
      <c r="I26" s="96">
        <f>E26/C26*100</f>
        <v>59.54776079619075</v>
      </c>
      <c r="J26" s="96">
        <f t="shared" si="1"/>
        <v>16.96392831779235</v>
      </c>
    </row>
    <row r="27" spans="1:10" ht="15">
      <c r="A27" s="34">
        <v>1</v>
      </c>
      <c r="B27" s="97" t="s">
        <v>92</v>
      </c>
      <c r="C27" s="76">
        <v>485617</v>
      </c>
      <c r="D27" s="75">
        <f t="shared" si="7"/>
        <v>278881</v>
      </c>
      <c r="E27" s="76">
        <v>221577</v>
      </c>
      <c r="F27" s="76">
        <v>57304</v>
      </c>
      <c r="G27" s="76">
        <v>206737</v>
      </c>
      <c r="H27" s="98">
        <f t="shared" si="8"/>
        <v>57.428178997028525</v>
      </c>
      <c r="I27" s="99">
        <f aca="true" t="shared" si="9" ref="I27:I37">E27/C27*100</f>
        <v>45.62793312425224</v>
      </c>
      <c r="J27" s="99">
        <f t="shared" si="1"/>
        <v>20.547832229517248</v>
      </c>
    </row>
    <row r="28" spans="1:10" ht="15">
      <c r="A28" s="34">
        <v>2</v>
      </c>
      <c r="B28" s="97" t="s">
        <v>93</v>
      </c>
      <c r="C28" s="76">
        <v>476608</v>
      </c>
      <c r="D28" s="75">
        <f t="shared" si="7"/>
        <v>401693</v>
      </c>
      <c r="E28" s="76">
        <v>325431</v>
      </c>
      <c r="F28" s="76">
        <v>76262</v>
      </c>
      <c r="G28" s="76">
        <v>74915</v>
      </c>
      <c r="H28" s="98">
        <f t="shared" si="8"/>
        <v>84.2816318651806</v>
      </c>
      <c r="I28" s="99">
        <f t="shared" si="9"/>
        <v>68.28064153350343</v>
      </c>
      <c r="J28" s="99">
        <f t="shared" si="1"/>
        <v>18.985145372212113</v>
      </c>
    </row>
    <row r="29" spans="1:10" ht="15">
      <c r="A29" s="34">
        <v>3</v>
      </c>
      <c r="B29" s="97" t="s">
        <v>94</v>
      </c>
      <c r="C29" s="76">
        <v>445396</v>
      </c>
      <c r="D29" s="75">
        <f t="shared" si="7"/>
        <v>362821</v>
      </c>
      <c r="E29" s="76">
        <v>318121</v>
      </c>
      <c r="F29" s="76">
        <v>44700</v>
      </c>
      <c r="G29" s="76">
        <v>82575</v>
      </c>
      <c r="H29" s="98">
        <f t="shared" si="8"/>
        <v>81.46031845818104</v>
      </c>
      <c r="I29" s="99">
        <f t="shared" si="9"/>
        <v>71.4243055617922</v>
      </c>
      <c r="J29" s="99">
        <f t="shared" si="1"/>
        <v>12.320124799832424</v>
      </c>
    </row>
    <row r="30" spans="1:10" ht="15">
      <c r="A30" s="34">
        <v>4</v>
      </c>
      <c r="B30" s="97" t="s">
        <v>95</v>
      </c>
      <c r="C30" s="76">
        <v>56838</v>
      </c>
      <c r="D30" s="75">
        <f t="shared" si="7"/>
        <v>28098</v>
      </c>
      <c r="E30" s="76">
        <v>23000</v>
      </c>
      <c r="F30" s="76">
        <v>5098</v>
      </c>
      <c r="G30" s="76">
        <v>28739</v>
      </c>
      <c r="H30" s="98">
        <f t="shared" si="8"/>
        <v>49.43523698933812</v>
      </c>
      <c r="I30" s="99">
        <f t="shared" si="9"/>
        <v>40.4658854991379</v>
      </c>
      <c r="J30" s="99">
        <f t="shared" si="1"/>
        <v>18.143640116734286</v>
      </c>
    </row>
    <row r="31" spans="1:10" ht="15">
      <c r="A31" s="34">
        <v>5</v>
      </c>
      <c r="B31" s="97" t="s">
        <v>103</v>
      </c>
      <c r="C31" s="76">
        <v>47440</v>
      </c>
      <c r="D31" s="75">
        <f t="shared" si="7"/>
        <v>12736</v>
      </c>
      <c r="E31" s="76">
        <v>12173</v>
      </c>
      <c r="F31" s="76">
        <v>563</v>
      </c>
      <c r="G31" s="76">
        <v>34703</v>
      </c>
      <c r="H31" s="98">
        <f t="shared" si="8"/>
        <v>26.846543001686342</v>
      </c>
      <c r="I31" s="99">
        <f t="shared" si="9"/>
        <v>25.659780775716694</v>
      </c>
      <c r="J31" s="99">
        <f t="shared" si="1"/>
        <v>4.420540201005025</v>
      </c>
    </row>
    <row r="32" spans="2:10" ht="3" customHeight="1">
      <c r="B32" s="100"/>
      <c r="C32" s="101"/>
      <c r="D32" s="101"/>
      <c r="E32" s="101"/>
      <c r="F32" s="101"/>
      <c r="G32" s="101"/>
      <c r="H32" s="102">
        <v>0</v>
      </c>
      <c r="I32" s="103">
        <v>0</v>
      </c>
      <c r="J32" s="103">
        <v>0</v>
      </c>
    </row>
    <row r="33" spans="1:10" s="5" customFormat="1" ht="15.75" customHeight="1">
      <c r="A33" s="57" t="s">
        <v>33</v>
      </c>
      <c r="B33" s="104" t="s">
        <v>168</v>
      </c>
      <c r="C33" s="87">
        <v>5990811</v>
      </c>
      <c r="D33" s="86">
        <f aca="true" t="shared" si="10" ref="D33:D38">E33+F33</f>
        <v>3280592</v>
      </c>
      <c r="E33" s="87">
        <v>2767309</v>
      </c>
      <c r="F33" s="87">
        <v>513283</v>
      </c>
      <c r="G33" s="87">
        <v>2710220</v>
      </c>
      <c r="H33" s="106">
        <f aca="true" t="shared" si="11" ref="H33:H38">D33/C33*100</f>
        <v>54.76039888422453</v>
      </c>
      <c r="I33" s="96">
        <f t="shared" si="9"/>
        <v>46.1925605731845</v>
      </c>
      <c r="J33" s="96">
        <f t="shared" si="1"/>
        <v>15.646048030355498</v>
      </c>
    </row>
    <row r="34" spans="1:10" ht="15">
      <c r="A34" s="34">
        <v>1</v>
      </c>
      <c r="B34" s="97" t="s">
        <v>92</v>
      </c>
      <c r="C34" s="76">
        <v>1866549</v>
      </c>
      <c r="D34" s="75">
        <f t="shared" si="10"/>
        <v>965286</v>
      </c>
      <c r="E34" s="76">
        <v>750720</v>
      </c>
      <c r="F34" s="76">
        <v>214566</v>
      </c>
      <c r="G34" s="76">
        <v>901263</v>
      </c>
      <c r="H34" s="98">
        <f t="shared" si="11"/>
        <v>51.71500989258787</v>
      </c>
      <c r="I34" s="99">
        <f t="shared" si="9"/>
        <v>40.21967813328233</v>
      </c>
      <c r="J34" s="99">
        <f t="shared" si="1"/>
        <v>22.228230804134732</v>
      </c>
    </row>
    <row r="35" spans="1:10" ht="15">
      <c r="A35" s="34">
        <v>2</v>
      </c>
      <c r="B35" s="97" t="s">
        <v>93</v>
      </c>
      <c r="C35" s="76">
        <v>1312174</v>
      </c>
      <c r="D35" s="75">
        <f t="shared" si="10"/>
        <v>883587</v>
      </c>
      <c r="E35" s="76">
        <v>745279</v>
      </c>
      <c r="F35" s="76">
        <v>138308</v>
      </c>
      <c r="G35" s="76">
        <v>428587</v>
      </c>
      <c r="H35" s="98">
        <f t="shared" si="11"/>
        <v>67.3376396727873</v>
      </c>
      <c r="I35" s="99">
        <f t="shared" si="9"/>
        <v>56.79726926459448</v>
      </c>
      <c r="J35" s="99">
        <f t="shared" si="1"/>
        <v>15.653014360781677</v>
      </c>
    </row>
    <row r="36" spans="1:10" ht="15">
      <c r="A36" s="34">
        <v>3</v>
      </c>
      <c r="B36" s="97" t="s">
        <v>94</v>
      </c>
      <c r="C36" s="76">
        <v>1827495</v>
      </c>
      <c r="D36" s="75">
        <f t="shared" si="10"/>
        <v>1130662</v>
      </c>
      <c r="E36" s="76">
        <v>996790</v>
      </c>
      <c r="F36" s="76">
        <v>133872</v>
      </c>
      <c r="G36" s="76">
        <v>696833</v>
      </c>
      <c r="H36" s="98">
        <f t="shared" si="11"/>
        <v>61.86949895895748</v>
      </c>
      <c r="I36" s="99">
        <f t="shared" si="9"/>
        <v>54.54406168005932</v>
      </c>
      <c r="J36" s="99">
        <f t="shared" si="1"/>
        <v>11.840143208138242</v>
      </c>
    </row>
    <row r="37" spans="1:10" ht="15">
      <c r="A37" s="34">
        <v>4</v>
      </c>
      <c r="B37" s="97" t="s">
        <v>95</v>
      </c>
      <c r="C37" s="76">
        <v>561818</v>
      </c>
      <c r="D37" s="75">
        <f t="shared" si="10"/>
        <v>237346</v>
      </c>
      <c r="E37" s="76">
        <v>217242</v>
      </c>
      <c r="F37" s="76">
        <v>20104</v>
      </c>
      <c r="G37" s="76">
        <v>324472</v>
      </c>
      <c r="H37" s="98">
        <f t="shared" si="11"/>
        <v>42.246065451801115</v>
      </c>
      <c r="I37" s="99">
        <f t="shared" si="9"/>
        <v>38.667682416725704</v>
      </c>
      <c r="J37" s="99">
        <f t="shared" si="1"/>
        <v>8.470334448442358</v>
      </c>
    </row>
    <row r="38" spans="1:10" ht="15">
      <c r="A38" s="34">
        <v>5</v>
      </c>
      <c r="B38" s="97" t="s">
        <v>103</v>
      </c>
      <c r="C38" s="76">
        <v>422775</v>
      </c>
      <c r="D38" s="75">
        <f t="shared" si="10"/>
        <v>63710</v>
      </c>
      <c r="E38" s="76">
        <v>57277</v>
      </c>
      <c r="F38" s="76">
        <v>6433</v>
      </c>
      <c r="G38" s="76">
        <v>359065</v>
      </c>
      <c r="H38" s="98">
        <f t="shared" si="11"/>
        <v>15.069481402637336</v>
      </c>
      <c r="I38" s="99">
        <f>E38/C38*100</f>
        <v>13.547868251433979</v>
      </c>
      <c r="J38" s="99">
        <f>F38/D38*100</f>
        <v>10.09731596295715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A3" sqref="A3:I11"/>
    </sheetView>
  </sheetViews>
  <sheetFormatPr defaultColWidth="9.140625" defaultRowHeight="15"/>
  <cols>
    <col min="1" max="1" width="21.140625" style="51" customWidth="1"/>
    <col min="2" max="2" width="14.140625" style="51" customWidth="1"/>
    <col min="3" max="6" width="12.28125" style="51" customWidth="1"/>
    <col min="7" max="7" width="13.7109375" style="51" bestFit="1" customWidth="1"/>
    <col min="8" max="8" width="15.00390625" style="51" bestFit="1" customWidth="1"/>
    <col min="9" max="9" width="11.421875" style="51" customWidth="1"/>
    <col min="10" max="16384" width="9.140625" style="51" customWidth="1"/>
  </cols>
  <sheetData>
    <row r="1" spans="1:8" ht="6" customHeight="1">
      <c r="A1" s="21"/>
      <c r="B1" s="21"/>
      <c r="C1" s="21"/>
      <c r="D1" s="21"/>
      <c r="E1" s="21"/>
      <c r="F1" s="21"/>
      <c r="G1" s="21"/>
      <c r="H1" s="21"/>
    </row>
    <row r="2" spans="1:9" ht="15.75">
      <c r="A2" s="58" t="s">
        <v>219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181" t="s">
        <v>199</v>
      </c>
      <c r="B3" s="181" t="s">
        <v>9</v>
      </c>
      <c r="C3" s="180" t="s">
        <v>10</v>
      </c>
      <c r="D3" s="180"/>
      <c r="E3" s="180"/>
      <c r="F3" s="180"/>
      <c r="G3" s="181" t="s">
        <v>180</v>
      </c>
      <c r="H3" s="181" t="s">
        <v>181</v>
      </c>
      <c r="I3" s="181" t="s">
        <v>182</v>
      </c>
    </row>
    <row r="4" spans="1:9" ht="15">
      <c r="A4" s="181"/>
      <c r="B4" s="181"/>
      <c r="C4" s="181" t="s">
        <v>11</v>
      </c>
      <c r="D4" s="181" t="s">
        <v>12</v>
      </c>
      <c r="E4" s="181" t="s">
        <v>13</v>
      </c>
      <c r="F4" s="181" t="s">
        <v>14</v>
      </c>
      <c r="G4" s="181"/>
      <c r="H4" s="181"/>
      <c r="I4" s="181"/>
    </row>
    <row r="5" spans="1:9" ht="15">
      <c r="A5" s="181"/>
      <c r="B5" s="181"/>
      <c r="C5" s="181"/>
      <c r="D5" s="181"/>
      <c r="E5" s="181"/>
      <c r="F5" s="181"/>
      <c r="G5" s="181"/>
      <c r="H5" s="181"/>
      <c r="I5" s="181"/>
    </row>
    <row r="6" spans="1:9" ht="30">
      <c r="A6" s="111" t="s">
        <v>19</v>
      </c>
      <c r="B6" s="93">
        <v>7502710</v>
      </c>
      <c r="C6" s="94">
        <f aca="true" t="shared" si="0" ref="C6:C11">D6+E6</f>
        <v>4364821</v>
      </c>
      <c r="D6" s="112">
        <v>3667611</v>
      </c>
      <c r="E6" s="112">
        <v>697210</v>
      </c>
      <c r="F6" s="112">
        <v>3137889</v>
      </c>
      <c r="G6" s="95">
        <f aca="true" t="shared" si="1" ref="G6:G11">C6/B6*100</f>
        <v>58.17659219135486</v>
      </c>
      <c r="H6" s="95">
        <f>+D6/B6*100</f>
        <v>48.88381664758467</v>
      </c>
      <c r="I6" s="96">
        <f>+E6/C6*100</f>
        <v>15.9733927233213</v>
      </c>
    </row>
    <row r="7" spans="1:9" ht="15">
      <c r="A7" s="113" t="s">
        <v>61</v>
      </c>
      <c r="B7" s="114">
        <v>3397904</v>
      </c>
      <c r="C7" s="75">
        <f>D7+E7</f>
        <v>1831661</v>
      </c>
      <c r="D7" s="75">
        <v>1599257</v>
      </c>
      <c r="E7" s="75">
        <v>232404</v>
      </c>
      <c r="F7" s="75">
        <v>1566242</v>
      </c>
      <c r="G7" s="98">
        <f t="shared" si="1"/>
        <v>53.90561357825294</v>
      </c>
      <c r="H7" s="98">
        <f aca="true" t="shared" si="2" ref="H7:I11">+D7/B7*100</f>
        <v>47.065985383930794</v>
      </c>
      <c r="I7" s="115">
        <f t="shared" si="2"/>
        <v>12.688155723138724</v>
      </c>
    </row>
    <row r="8" spans="1:9" ht="15">
      <c r="A8" s="113" t="s">
        <v>56</v>
      </c>
      <c r="B8" s="114">
        <v>2405150</v>
      </c>
      <c r="C8" s="75">
        <f t="shared" si="0"/>
        <v>1404831</v>
      </c>
      <c r="D8" s="75">
        <v>1175503</v>
      </c>
      <c r="E8" s="75">
        <v>229328</v>
      </c>
      <c r="F8" s="75">
        <v>1000319</v>
      </c>
      <c r="G8" s="98">
        <f t="shared" si="1"/>
        <v>58.40928840197077</v>
      </c>
      <c r="H8" s="98">
        <f t="shared" si="2"/>
        <v>48.874415317131984</v>
      </c>
      <c r="I8" s="115">
        <f t="shared" si="2"/>
        <v>16.32424113647834</v>
      </c>
    </row>
    <row r="9" spans="1:9" ht="15">
      <c r="A9" s="113" t="s">
        <v>101</v>
      </c>
      <c r="B9" s="114">
        <v>671238</v>
      </c>
      <c r="C9" s="75">
        <f t="shared" si="0"/>
        <v>344519</v>
      </c>
      <c r="D9" s="75">
        <v>265283</v>
      </c>
      <c r="E9" s="75">
        <v>79236</v>
      </c>
      <c r="F9" s="75">
        <v>326719</v>
      </c>
      <c r="G9" s="98">
        <f t="shared" si="1"/>
        <v>51.3259082471493</v>
      </c>
      <c r="H9" s="98">
        <f t="shared" si="2"/>
        <v>39.52145140769742</v>
      </c>
      <c r="I9" s="115">
        <f t="shared" si="2"/>
        <v>22.999021824630862</v>
      </c>
    </row>
    <row r="10" spans="1:9" ht="15">
      <c r="A10" s="113" t="s">
        <v>57</v>
      </c>
      <c r="B10" s="114">
        <v>708860</v>
      </c>
      <c r="C10" s="75">
        <f t="shared" si="0"/>
        <v>504033</v>
      </c>
      <c r="D10" s="75">
        <v>392228</v>
      </c>
      <c r="E10" s="75">
        <v>111805</v>
      </c>
      <c r="F10" s="75">
        <v>204827</v>
      </c>
      <c r="G10" s="98">
        <f t="shared" si="1"/>
        <v>71.10473154078379</v>
      </c>
      <c r="H10" s="98">
        <f t="shared" si="2"/>
        <v>55.332223570239535</v>
      </c>
      <c r="I10" s="115">
        <f t="shared" si="2"/>
        <v>22.1820793479792</v>
      </c>
    </row>
    <row r="11" spans="1:9" ht="15">
      <c r="A11" s="113" t="s">
        <v>102</v>
      </c>
      <c r="B11" s="114">
        <v>319559</v>
      </c>
      <c r="C11" s="75">
        <f t="shared" si="0"/>
        <v>279778</v>
      </c>
      <c r="D11" s="75">
        <v>235341</v>
      </c>
      <c r="E11" s="75">
        <v>44437</v>
      </c>
      <c r="F11" s="75">
        <v>39781</v>
      </c>
      <c r="G11" s="98">
        <f t="shared" si="1"/>
        <v>87.55128160996874</v>
      </c>
      <c r="H11" s="98">
        <f t="shared" si="2"/>
        <v>73.64555528087145</v>
      </c>
      <c r="I11" s="115">
        <f t="shared" si="2"/>
        <v>15.882950053256511</v>
      </c>
    </row>
    <row r="12" spans="2:4" ht="15">
      <c r="B12" s="50"/>
      <c r="C12" s="50"/>
      <c r="D12" s="50"/>
    </row>
    <row r="13" spans="2:4" ht="15">
      <c r="B13" s="50"/>
      <c r="C13" s="50"/>
      <c r="D13" s="50"/>
    </row>
    <row r="14" spans="2:4" ht="15">
      <c r="B14" s="50"/>
      <c r="C14" s="50"/>
      <c r="D14" s="50"/>
    </row>
    <row r="16" ht="15">
      <c r="D16" s="50"/>
    </row>
    <row r="17" ht="15">
      <c r="J17" s="50"/>
    </row>
    <row r="18" ht="15">
      <c r="J18" s="50"/>
    </row>
    <row r="19" ht="15">
      <c r="J19" s="50"/>
    </row>
    <row r="20" ht="15">
      <c r="J20" s="50"/>
    </row>
    <row r="21" ht="15">
      <c r="J21" s="50"/>
    </row>
    <row r="22" ht="15">
      <c r="J22" s="50"/>
    </row>
    <row r="24" ht="15">
      <c r="J24" s="50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5"/>
  <cols>
    <col min="1" max="1" width="15.421875" style="34" customWidth="1"/>
    <col min="2" max="2" width="10.57421875" style="34" customWidth="1"/>
    <col min="3" max="8" width="13.00390625" style="34" customWidth="1"/>
    <col min="9" max="9" width="12.28125" style="34" customWidth="1"/>
    <col min="10" max="16384" width="11.421875" style="34" customWidth="1"/>
  </cols>
  <sheetData>
    <row r="1" spans="1:9" ht="15.75">
      <c r="A1" s="58" t="s">
        <v>220</v>
      </c>
      <c r="B1" s="58"/>
      <c r="C1" s="58"/>
      <c r="D1" s="58"/>
      <c r="E1" s="58"/>
      <c r="F1" s="58"/>
      <c r="G1" s="58"/>
      <c r="H1" s="58"/>
      <c r="I1" s="58"/>
    </row>
    <row r="2" spans="1:9" ht="17.25" customHeight="1">
      <c r="A2" s="181" t="s">
        <v>199</v>
      </c>
      <c r="B2" s="181" t="s">
        <v>9</v>
      </c>
      <c r="C2" s="180" t="s">
        <v>10</v>
      </c>
      <c r="D2" s="180"/>
      <c r="E2" s="180"/>
      <c r="F2" s="180"/>
      <c r="G2" s="181" t="s">
        <v>180</v>
      </c>
      <c r="H2" s="181" t="s">
        <v>181</v>
      </c>
      <c r="I2" s="181" t="s">
        <v>182</v>
      </c>
    </row>
    <row r="3" spans="1:9" ht="15">
      <c r="A3" s="181"/>
      <c r="B3" s="181"/>
      <c r="C3" s="181" t="s">
        <v>11</v>
      </c>
      <c r="D3" s="181" t="s">
        <v>12</v>
      </c>
      <c r="E3" s="181" t="s">
        <v>13</v>
      </c>
      <c r="F3" s="181" t="s">
        <v>14</v>
      </c>
      <c r="G3" s="181"/>
      <c r="H3" s="181"/>
      <c r="I3" s="181"/>
    </row>
    <row r="4" spans="1:9" ht="15">
      <c r="A4" s="181"/>
      <c r="B4" s="181"/>
      <c r="C4" s="181"/>
      <c r="D4" s="181"/>
      <c r="E4" s="181"/>
      <c r="F4" s="181"/>
      <c r="G4" s="181"/>
      <c r="H4" s="181"/>
      <c r="I4" s="181"/>
    </row>
    <row r="5" spans="1:9" ht="30">
      <c r="A5" s="111" t="s">
        <v>19</v>
      </c>
      <c r="B5" s="93">
        <v>7502710</v>
      </c>
      <c r="C5" s="94">
        <f aca="true" t="shared" si="0" ref="C5:C10">D5+E5</f>
        <v>4364821</v>
      </c>
      <c r="D5" s="112">
        <v>3667611</v>
      </c>
      <c r="E5" s="112">
        <v>697210</v>
      </c>
      <c r="F5" s="112">
        <v>3137889</v>
      </c>
      <c r="G5" s="95">
        <f aca="true" t="shared" si="1" ref="G5:G10">C5/B5*100</f>
        <v>58.17659219135486</v>
      </c>
      <c r="H5" s="95">
        <f>+D5/B5*100</f>
        <v>48.88381664758467</v>
      </c>
      <c r="I5" s="96">
        <f>+E5/C5*100</f>
        <v>15.9733927233213</v>
      </c>
    </row>
    <row r="6" spans="1:9" ht="15">
      <c r="A6" s="113" t="s">
        <v>114</v>
      </c>
      <c r="B6" s="114">
        <v>2718658</v>
      </c>
      <c r="C6" s="75">
        <f>D6+E6</f>
        <v>1565647</v>
      </c>
      <c r="D6" s="75">
        <v>1400816</v>
      </c>
      <c r="E6" s="75">
        <v>164831</v>
      </c>
      <c r="F6" s="75">
        <v>1153010</v>
      </c>
      <c r="G6" s="98">
        <f t="shared" si="1"/>
        <v>57.58896484956916</v>
      </c>
      <c r="H6" s="98">
        <f aca="true" t="shared" si="2" ref="H6:I10">+D6/B6*100</f>
        <v>51.52601025947361</v>
      </c>
      <c r="I6" s="115">
        <f t="shared" si="2"/>
        <v>10.527979806431462</v>
      </c>
    </row>
    <row r="7" spans="1:9" ht="15">
      <c r="A7" s="113" t="s">
        <v>62</v>
      </c>
      <c r="B7" s="114">
        <v>1183042</v>
      </c>
      <c r="C7" s="75">
        <f t="shared" si="0"/>
        <v>841536</v>
      </c>
      <c r="D7" s="75">
        <v>689305</v>
      </c>
      <c r="E7" s="75">
        <v>152231</v>
      </c>
      <c r="F7" s="75">
        <v>341506</v>
      </c>
      <c r="G7" s="98">
        <f t="shared" si="1"/>
        <v>71.13323111098337</v>
      </c>
      <c r="H7" s="98">
        <f t="shared" si="2"/>
        <v>58.265471555532265</v>
      </c>
      <c r="I7" s="115">
        <f t="shared" si="2"/>
        <v>18.089659860065403</v>
      </c>
    </row>
    <row r="8" spans="1:9" ht="15">
      <c r="A8" s="113" t="s">
        <v>115</v>
      </c>
      <c r="B8" s="114">
        <v>254380</v>
      </c>
      <c r="C8" s="75">
        <f t="shared" si="0"/>
        <v>166945</v>
      </c>
      <c r="D8" s="75">
        <v>145985</v>
      </c>
      <c r="E8" s="75">
        <v>20960</v>
      </c>
      <c r="F8" s="75">
        <v>87435</v>
      </c>
      <c r="G8" s="98">
        <f t="shared" si="1"/>
        <v>65.62819404041198</v>
      </c>
      <c r="H8" s="98">
        <f t="shared" si="2"/>
        <v>57.38855255916345</v>
      </c>
      <c r="I8" s="115">
        <f t="shared" si="2"/>
        <v>12.5550330947318</v>
      </c>
    </row>
    <row r="9" spans="1:9" ht="15">
      <c r="A9" s="113" t="s">
        <v>116</v>
      </c>
      <c r="B9" s="114">
        <v>2859220</v>
      </c>
      <c r="C9" s="75">
        <f t="shared" si="0"/>
        <v>1631986</v>
      </c>
      <c r="D9" s="75">
        <v>1294497</v>
      </c>
      <c r="E9" s="75">
        <v>337489</v>
      </c>
      <c r="F9" s="75">
        <v>1227233</v>
      </c>
      <c r="G9" s="98">
        <f t="shared" si="1"/>
        <v>57.07801428361581</v>
      </c>
      <c r="H9" s="98">
        <f t="shared" si="2"/>
        <v>45.27448045271088</v>
      </c>
      <c r="I9" s="115">
        <f t="shared" si="2"/>
        <v>20.67965043817778</v>
      </c>
    </row>
    <row r="10" spans="1:9" ht="15">
      <c r="A10" s="113" t="s">
        <v>117</v>
      </c>
      <c r="B10" s="114">
        <v>487410</v>
      </c>
      <c r="C10" s="75">
        <f t="shared" si="0"/>
        <v>158707</v>
      </c>
      <c r="D10" s="75">
        <v>137007</v>
      </c>
      <c r="E10" s="75">
        <v>21700</v>
      </c>
      <c r="F10" s="75">
        <v>328703</v>
      </c>
      <c r="G10" s="98">
        <f t="shared" si="1"/>
        <v>32.56129336698057</v>
      </c>
      <c r="H10" s="98">
        <f t="shared" si="2"/>
        <v>28.10918938881024</v>
      </c>
      <c r="I10" s="115">
        <f t="shared" si="2"/>
        <v>13.672994889954445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37"/>
      <c r="C12" s="37"/>
      <c r="D12" s="37"/>
      <c r="E12" s="48"/>
      <c r="F12" s="37"/>
    </row>
    <row r="13" spans="2:6" ht="15" customHeight="1">
      <c r="B13" s="37"/>
      <c r="C13" s="37"/>
      <c r="D13" s="37"/>
      <c r="E13" s="37"/>
      <c r="F13" s="37"/>
    </row>
    <row r="14" spans="2:6" ht="15" customHeight="1">
      <c r="B14" s="37"/>
      <c r="C14" s="37"/>
      <c r="D14" s="37"/>
      <c r="E14" s="37"/>
      <c r="F14" s="37"/>
    </row>
    <row r="15" ht="15">
      <c r="F15" s="37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F30" sqref="F30"/>
    </sheetView>
  </sheetViews>
  <sheetFormatPr defaultColWidth="11.421875" defaultRowHeight="15"/>
  <cols>
    <col min="1" max="1" width="44.421875" style="34" customWidth="1"/>
    <col min="2" max="6" width="11.421875" style="34" customWidth="1"/>
    <col min="7" max="7" width="13.7109375" style="34" bestFit="1" customWidth="1"/>
    <col min="8" max="8" width="15.00390625" style="34" bestFit="1" customWidth="1"/>
    <col min="9" max="16384" width="11.421875" style="34" customWidth="1"/>
  </cols>
  <sheetData>
    <row r="1" spans="1:8" ht="15.75">
      <c r="A1" s="29" t="s">
        <v>204</v>
      </c>
      <c r="G1" s="35"/>
      <c r="H1" s="35"/>
    </row>
    <row r="2" spans="1:10" ht="15" customHeight="1">
      <c r="A2" s="182"/>
      <c r="B2" s="183" t="s">
        <v>9</v>
      </c>
      <c r="C2" s="167" t="s">
        <v>53</v>
      </c>
      <c r="D2" s="167"/>
      <c r="E2" s="167" t="s">
        <v>198</v>
      </c>
      <c r="F2" s="185"/>
      <c r="G2" s="118" t="s">
        <v>170</v>
      </c>
      <c r="H2" s="118" t="s">
        <v>169</v>
      </c>
      <c r="I2" s="9"/>
      <c r="J2" s="9"/>
    </row>
    <row r="3" spans="1:10" ht="15" customHeight="1">
      <c r="A3" s="182"/>
      <c r="B3" s="183"/>
      <c r="C3" s="183" t="s">
        <v>34</v>
      </c>
      <c r="D3" s="183" t="s">
        <v>35</v>
      </c>
      <c r="E3" s="183" t="s">
        <v>37</v>
      </c>
      <c r="F3" s="184" t="s">
        <v>36</v>
      </c>
      <c r="G3" s="119" t="s">
        <v>172</v>
      </c>
      <c r="H3" s="119" t="s">
        <v>65</v>
      </c>
      <c r="I3" s="9"/>
      <c r="J3" s="9"/>
    </row>
    <row r="4" spans="1:10" ht="15">
      <c r="A4" s="182"/>
      <c r="B4" s="183"/>
      <c r="C4" s="183"/>
      <c r="D4" s="183"/>
      <c r="E4" s="183"/>
      <c r="F4" s="184"/>
      <c r="G4" s="120" t="s">
        <v>64</v>
      </c>
      <c r="H4" s="120" t="s">
        <v>64</v>
      </c>
      <c r="I4" s="9"/>
      <c r="J4" s="9"/>
    </row>
    <row r="5" spans="1:8" s="5" customFormat="1" ht="15">
      <c r="A5" s="104" t="s">
        <v>58</v>
      </c>
      <c r="B5" s="105">
        <v>3667611</v>
      </c>
      <c r="C5" s="105">
        <v>2113801</v>
      </c>
      <c r="D5" s="105">
        <v>1553810</v>
      </c>
      <c r="E5" s="87">
        <v>900302</v>
      </c>
      <c r="F5" s="87">
        <v>2767309</v>
      </c>
      <c r="G5" s="110">
        <v>1113369</v>
      </c>
      <c r="H5" s="110">
        <v>2554242</v>
      </c>
    </row>
    <row r="6" spans="1:8" ht="15" customHeight="1">
      <c r="A6" s="116" t="s">
        <v>75</v>
      </c>
      <c r="B6" s="76">
        <v>365269</v>
      </c>
      <c r="C6" s="76">
        <v>200446</v>
      </c>
      <c r="D6" s="76">
        <v>164823</v>
      </c>
      <c r="E6" s="76">
        <v>61755</v>
      </c>
      <c r="F6" s="76">
        <v>303514</v>
      </c>
      <c r="G6" s="76">
        <v>92619</v>
      </c>
      <c r="H6" s="76">
        <v>272649</v>
      </c>
    </row>
    <row r="7" spans="1:8" ht="15" customHeight="1">
      <c r="A7" s="117" t="s">
        <v>39</v>
      </c>
      <c r="B7" s="76">
        <v>607028</v>
      </c>
      <c r="C7" s="76">
        <v>376597</v>
      </c>
      <c r="D7" s="76">
        <v>230431</v>
      </c>
      <c r="E7" s="76">
        <v>159822</v>
      </c>
      <c r="F7" s="76">
        <v>447206</v>
      </c>
      <c r="G7" s="76">
        <v>146772</v>
      </c>
      <c r="H7" s="76">
        <v>460256</v>
      </c>
    </row>
    <row r="8" spans="1:8" ht="15" customHeight="1">
      <c r="A8" s="117" t="s">
        <v>40</v>
      </c>
      <c r="B8" s="76">
        <v>518128</v>
      </c>
      <c r="C8" s="76">
        <v>304167</v>
      </c>
      <c r="D8" s="76">
        <v>213962</v>
      </c>
      <c r="E8" s="76">
        <v>166546</v>
      </c>
      <c r="F8" s="76">
        <v>351583</v>
      </c>
      <c r="G8" s="76">
        <v>113226</v>
      </c>
      <c r="H8" s="76">
        <v>404902</v>
      </c>
    </row>
    <row r="9" spans="1:8" ht="16.5" customHeight="1">
      <c r="A9" s="117" t="s">
        <v>52</v>
      </c>
      <c r="B9" s="76">
        <v>552581</v>
      </c>
      <c r="C9" s="76">
        <v>321780</v>
      </c>
      <c r="D9" s="76">
        <v>230801</v>
      </c>
      <c r="E9" s="76">
        <v>158885</v>
      </c>
      <c r="F9" s="76">
        <v>393696</v>
      </c>
      <c r="G9" s="76">
        <v>169855</v>
      </c>
      <c r="H9" s="76">
        <v>382726</v>
      </c>
    </row>
    <row r="10" spans="1:8" ht="16.5" customHeight="1">
      <c r="A10" s="117" t="s">
        <v>41</v>
      </c>
      <c r="B10" s="76">
        <v>477233</v>
      </c>
      <c r="C10" s="76">
        <v>276152</v>
      </c>
      <c r="D10" s="76">
        <v>201081</v>
      </c>
      <c r="E10" s="76">
        <v>115282</v>
      </c>
      <c r="F10" s="76">
        <v>361951</v>
      </c>
      <c r="G10" s="76">
        <v>173463</v>
      </c>
      <c r="H10" s="76">
        <v>303769</v>
      </c>
    </row>
    <row r="11" spans="1:8" ht="16.5" customHeight="1">
      <c r="A11" s="117" t="s">
        <v>42</v>
      </c>
      <c r="B11" s="76">
        <v>350791</v>
      </c>
      <c r="C11" s="76">
        <v>174702</v>
      </c>
      <c r="D11" s="76">
        <v>176089</v>
      </c>
      <c r="E11" s="76">
        <v>92246</v>
      </c>
      <c r="F11" s="76">
        <v>258545</v>
      </c>
      <c r="G11" s="76">
        <v>129199</v>
      </c>
      <c r="H11" s="76">
        <v>221593</v>
      </c>
    </row>
    <row r="12" spans="1:8" ht="16.5" customHeight="1">
      <c r="A12" s="117" t="s">
        <v>43</v>
      </c>
      <c r="B12" s="76">
        <v>276149</v>
      </c>
      <c r="C12" s="76">
        <v>156086</v>
      </c>
      <c r="D12" s="76">
        <v>120063</v>
      </c>
      <c r="E12" s="76">
        <v>68440</v>
      </c>
      <c r="F12" s="76">
        <v>207709</v>
      </c>
      <c r="G12" s="76">
        <v>92689</v>
      </c>
      <c r="H12" s="76">
        <v>183460</v>
      </c>
    </row>
    <row r="13" spans="1:8" ht="16.5" customHeight="1">
      <c r="A13" s="117" t="s">
        <v>44</v>
      </c>
      <c r="B13" s="76">
        <v>210739</v>
      </c>
      <c r="C13" s="76">
        <v>119869</v>
      </c>
      <c r="D13" s="76">
        <v>90870</v>
      </c>
      <c r="E13" s="76">
        <v>42154</v>
      </c>
      <c r="F13" s="76">
        <v>168585</v>
      </c>
      <c r="G13" s="76">
        <v>76342</v>
      </c>
      <c r="H13" s="76">
        <v>134397</v>
      </c>
    </row>
    <row r="14" spans="1:8" ht="16.5" customHeight="1">
      <c r="A14" s="117" t="s">
        <v>45</v>
      </c>
      <c r="B14" s="76">
        <v>141445</v>
      </c>
      <c r="C14" s="76">
        <v>84507</v>
      </c>
      <c r="D14" s="76">
        <v>56937</v>
      </c>
      <c r="E14" s="76">
        <v>13940</v>
      </c>
      <c r="F14" s="76">
        <v>127505</v>
      </c>
      <c r="G14" s="76">
        <v>62643</v>
      </c>
      <c r="H14" s="76">
        <v>78801</v>
      </c>
    </row>
    <row r="15" spans="1:8" ht="16.5" customHeight="1">
      <c r="A15" s="117" t="s">
        <v>46</v>
      </c>
      <c r="B15" s="76">
        <v>98798</v>
      </c>
      <c r="C15" s="76">
        <v>56650</v>
      </c>
      <c r="D15" s="76">
        <v>42147</v>
      </c>
      <c r="E15" s="76">
        <v>9060</v>
      </c>
      <c r="F15" s="76">
        <v>89737</v>
      </c>
      <c r="G15" s="76">
        <v>34447</v>
      </c>
      <c r="H15" s="76">
        <v>64351</v>
      </c>
    </row>
    <row r="16" spans="1:8" ht="16.5" customHeight="1">
      <c r="A16" s="117" t="s">
        <v>47</v>
      </c>
      <c r="B16" s="76">
        <v>40143</v>
      </c>
      <c r="C16" s="76">
        <v>23868</v>
      </c>
      <c r="D16" s="76">
        <v>16275</v>
      </c>
      <c r="E16" s="76">
        <v>4715</v>
      </c>
      <c r="F16" s="76">
        <v>35428</v>
      </c>
      <c r="G16" s="76">
        <v>14935</v>
      </c>
      <c r="H16" s="76">
        <v>25208</v>
      </c>
    </row>
    <row r="17" spans="1:8" ht="16.5" customHeight="1">
      <c r="A17" s="117" t="s">
        <v>48</v>
      </c>
      <c r="B17" s="76">
        <v>19923</v>
      </c>
      <c r="C17" s="76">
        <v>13897</v>
      </c>
      <c r="D17" s="76">
        <v>6025</v>
      </c>
      <c r="E17" s="76">
        <v>6547</v>
      </c>
      <c r="F17" s="76">
        <v>13375</v>
      </c>
      <c r="G17" s="76">
        <v>4948</v>
      </c>
      <c r="H17" s="76">
        <v>14974</v>
      </c>
    </row>
    <row r="18" spans="1:8" ht="16.5" customHeight="1">
      <c r="A18" s="117" t="s">
        <v>49</v>
      </c>
      <c r="B18" s="76">
        <v>9385</v>
      </c>
      <c r="C18" s="76">
        <v>5079</v>
      </c>
      <c r="D18" s="76">
        <v>4306</v>
      </c>
      <c r="E18" s="76">
        <v>911</v>
      </c>
      <c r="F18" s="76">
        <v>8474</v>
      </c>
      <c r="G18" s="76">
        <v>2231</v>
      </c>
      <c r="H18" s="76">
        <v>7154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29" t="s">
        <v>205</v>
      </c>
    </row>
    <row r="21" spans="1:8" ht="15">
      <c r="A21" s="166"/>
      <c r="B21" s="183" t="s">
        <v>9</v>
      </c>
      <c r="C21" s="186" t="s">
        <v>53</v>
      </c>
      <c r="D21" s="186"/>
      <c r="E21" s="186" t="s">
        <v>198</v>
      </c>
      <c r="F21" s="186"/>
      <c r="G21" s="121" t="s">
        <v>170</v>
      </c>
      <c r="H21" s="118" t="s">
        <v>169</v>
      </c>
    </row>
    <row r="22" spans="1:8" ht="15">
      <c r="A22" s="166"/>
      <c r="B22" s="183"/>
      <c r="C22" s="183" t="s">
        <v>34</v>
      </c>
      <c r="D22" s="183" t="s">
        <v>35</v>
      </c>
      <c r="E22" s="183" t="s">
        <v>37</v>
      </c>
      <c r="F22" s="183" t="s">
        <v>36</v>
      </c>
      <c r="G22" s="122" t="s">
        <v>172</v>
      </c>
      <c r="H22" s="119" t="s">
        <v>65</v>
      </c>
    </row>
    <row r="23" spans="1:8" ht="15">
      <c r="A23" s="166"/>
      <c r="B23" s="183"/>
      <c r="C23" s="183"/>
      <c r="D23" s="183"/>
      <c r="E23" s="183"/>
      <c r="F23" s="183"/>
      <c r="G23" s="123" t="s">
        <v>64</v>
      </c>
      <c r="H23" s="120" t="s">
        <v>64</v>
      </c>
    </row>
    <row r="24" spans="1:8" ht="15">
      <c r="A24" s="113" t="s">
        <v>161</v>
      </c>
      <c r="B24" s="87">
        <v>3667611</v>
      </c>
      <c r="C24" s="87">
        <v>2113801</v>
      </c>
      <c r="D24" s="87">
        <v>1553810</v>
      </c>
      <c r="E24" s="87">
        <v>900302</v>
      </c>
      <c r="F24" s="87">
        <v>2767309</v>
      </c>
      <c r="G24" s="87">
        <v>1113369</v>
      </c>
      <c r="H24" s="87">
        <v>2554242</v>
      </c>
    </row>
    <row r="25" spans="1:10" ht="15">
      <c r="A25" s="113" t="s">
        <v>109</v>
      </c>
      <c r="B25" s="76">
        <v>38338</v>
      </c>
      <c r="C25" s="76">
        <v>28337</v>
      </c>
      <c r="D25" s="76">
        <v>10001</v>
      </c>
      <c r="E25" s="76">
        <v>29057</v>
      </c>
      <c r="F25" s="76">
        <v>9281</v>
      </c>
      <c r="G25" s="76">
        <v>3555</v>
      </c>
      <c r="H25" s="76">
        <v>34783</v>
      </c>
      <c r="J25" s="37"/>
    </row>
    <row r="26" spans="1:10" ht="15">
      <c r="A26" s="113" t="s">
        <v>16</v>
      </c>
      <c r="B26" s="76">
        <v>173789</v>
      </c>
      <c r="C26" s="76">
        <v>111841</v>
      </c>
      <c r="D26" s="76">
        <v>61948</v>
      </c>
      <c r="E26" s="76">
        <v>98089</v>
      </c>
      <c r="F26" s="76">
        <v>75700</v>
      </c>
      <c r="G26" s="76">
        <v>30605</v>
      </c>
      <c r="H26" s="76">
        <v>143184</v>
      </c>
      <c r="J26" s="37"/>
    </row>
    <row r="27" spans="1:10" ht="15">
      <c r="A27" s="124" t="s">
        <v>118</v>
      </c>
      <c r="B27" s="76">
        <v>56063</v>
      </c>
      <c r="C27" s="76">
        <v>37733</v>
      </c>
      <c r="D27" s="76">
        <v>18330</v>
      </c>
      <c r="E27" s="76">
        <v>32775</v>
      </c>
      <c r="F27" s="76">
        <v>23287</v>
      </c>
      <c r="G27" s="76">
        <v>6800</v>
      </c>
      <c r="H27" s="76">
        <v>49263</v>
      </c>
      <c r="J27" s="37"/>
    </row>
    <row r="28" spans="1:10" ht="15">
      <c r="A28" s="113" t="s">
        <v>119</v>
      </c>
      <c r="B28" s="76">
        <v>36939</v>
      </c>
      <c r="C28" s="76">
        <v>18125</v>
      </c>
      <c r="D28" s="76">
        <v>18815</v>
      </c>
      <c r="E28" s="76">
        <v>26917</v>
      </c>
      <c r="F28" s="76">
        <v>10022</v>
      </c>
      <c r="G28" s="125">
        <v>2102</v>
      </c>
      <c r="H28" s="76">
        <v>34837</v>
      </c>
      <c r="J28" s="37"/>
    </row>
    <row r="29" spans="1:10" ht="15">
      <c r="A29" s="113" t="s">
        <v>38</v>
      </c>
      <c r="B29" s="76">
        <v>751905</v>
      </c>
      <c r="C29" s="76">
        <v>349021</v>
      </c>
      <c r="D29" s="76">
        <v>402884</v>
      </c>
      <c r="E29" s="76">
        <v>285133</v>
      </c>
      <c r="F29" s="76">
        <v>466772</v>
      </c>
      <c r="G29" s="76">
        <v>213463</v>
      </c>
      <c r="H29" s="76">
        <v>538441</v>
      </c>
      <c r="J29" s="37"/>
    </row>
    <row r="30" spans="1:10" ht="15">
      <c r="A30" s="113" t="s">
        <v>178</v>
      </c>
      <c r="B30" s="76">
        <v>291396</v>
      </c>
      <c r="C30" s="76">
        <v>150076</v>
      </c>
      <c r="D30" s="76">
        <v>141320</v>
      </c>
      <c r="E30" s="76">
        <v>22397</v>
      </c>
      <c r="F30" s="76">
        <v>268999</v>
      </c>
      <c r="G30" s="76">
        <v>7817</v>
      </c>
      <c r="H30" s="76">
        <v>283579</v>
      </c>
      <c r="J30" s="37"/>
    </row>
    <row r="31" spans="1:10" ht="15">
      <c r="A31" s="113" t="s">
        <v>51</v>
      </c>
      <c r="B31" s="76">
        <v>423088</v>
      </c>
      <c r="C31" s="76">
        <v>339520</v>
      </c>
      <c r="D31" s="76">
        <v>83568</v>
      </c>
      <c r="E31" s="76">
        <v>90898</v>
      </c>
      <c r="F31" s="76">
        <v>332190</v>
      </c>
      <c r="G31" s="76">
        <v>99816</v>
      </c>
      <c r="H31" s="76">
        <v>323272</v>
      </c>
      <c r="J31" s="37"/>
    </row>
    <row r="32" spans="1:10" ht="15">
      <c r="A32" s="111" t="s">
        <v>183</v>
      </c>
      <c r="B32" s="76">
        <v>99086</v>
      </c>
      <c r="C32" s="76">
        <v>95294</v>
      </c>
      <c r="D32" s="76">
        <v>3791</v>
      </c>
      <c r="E32" s="76">
        <v>50901</v>
      </c>
      <c r="F32" s="76">
        <v>48185</v>
      </c>
      <c r="G32" s="76">
        <v>5134</v>
      </c>
      <c r="H32" s="76">
        <v>93951</v>
      </c>
      <c r="J32" s="37"/>
    </row>
    <row r="33" spans="1:10" ht="15">
      <c r="A33" s="113" t="s">
        <v>50</v>
      </c>
      <c r="B33" s="76">
        <v>1797007</v>
      </c>
      <c r="C33" s="76">
        <v>983854</v>
      </c>
      <c r="D33" s="76">
        <v>813154</v>
      </c>
      <c r="E33" s="76">
        <v>264135</v>
      </c>
      <c r="F33" s="76">
        <v>1532872</v>
      </c>
      <c r="G33" s="76">
        <v>744077</v>
      </c>
      <c r="H33" s="76">
        <v>1052930</v>
      </c>
      <c r="J33" s="37"/>
    </row>
    <row r="34" spans="1:8" ht="8.25" customHeight="1">
      <c r="A34" s="38"/>
      <c r="B34" s="38"/>
      <c r="C34" s="38" t="s">
        <v>113</v>
      </c>
      <c r="D34" s="38"/>
      <c r="E34" s="38" t="s">
        <v>113</v>
      </c>
      <c r="F34" s="38"/>
      <c r="G34" s="38" t="s">
        <v>113</v>
      </c>
      <c r="H34" s="38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F13" sqref="F13"/>
    </sheetView>
  </sheetViews>
  <sheetFormatPr defaultColWidth="11.421875" defaultRowHeight="15"/>
  <cols>
    <col min="1" max="1" width="30.28125" style="34" customWidth="1"/>
    <col min="2" max="5" width="11.57421875" style="34" customWidth="1"/>
    <col min="6" max="6" width="12.140625" style="34" customWidth="1"/>
    <col min="7" max="7" width="14.57421875" style="34" customWidth="1"/>
    <col min="8" max="8" width="14.421875" style="34" customWidth="1"/>
    <col min="9" max="16384" width="11.421875" style="34" customWidth="1"/>
  </cols>
  <sheetData>
    <row r="1" spans="1:8" ht="3.75" customHeight="1">
      <c r="A1" s="1"/>
      <c r="B1" s="41"/>
      <c r="C1" s="41"/>
      <c r="D1" s="41"/>
      <c r="E1" s="41"/>
      <c r="F1" s="41"/>
      <c r="G1" s="41"/>
      <c r="H1" s="41"/>
    </row>
    <row r="2" spans="1:8" ht="15.75">
      <c r="A2" s="29" t="s">
        <v>206</v>
      </c>
      <c r="B2" s="53"/>
      <c r="C2" s="53"/>
      <c r="D2" s="53"/>
      <c r="E2" s="53"/>
      <c r="F2" s="53"/>
      <c r="G2" s="53"/>
      <c r="H2" s="53"/>
    </row>
    <row r="3" spans="1:8" ht="15">
      <c r="A3" s="187"/>
      <c r="B3" s="188" t="s">
        <v>9</v>
      </c>
      <c r="C3" s="190" t="s">
        <v>53</v>
      </c>
      <c r="D3" s="191"/>
      <c r="E3" s="190" t="s">
        <v>198</v>
      </c>
      <c r="F3" s="191"/>
      <c r="G3" s="126" t="s">
        <v>170</v>
      </c>
      <c r="H3" s="126" t="s">
        <v>169</v>
      </c>
    </row>
    <row r="4" spans="1:8" ht="15">
      <c r="A4" s="187"/>
      <c r="B4" s="188"/>
      <c r="C4" s="189" t="s">
        <v>34</v>
      </c>
      <c r="D4" s="189" t="s">
        <v>35</v>
      </c>
      <c r="E4" s="189" t="s">
        <v>37</v>
      </c>
      <c r="F4" s="189" t="s">
        <v>36</v>
      </c>
      <c r="G4" s="127" t="s">
        <v>172</v>
      </c>
      <c r="H4" s="127" t="s">
        <v>65</v>
      </c>
    </row>
    <row r="5" spans="1:8" ht="15">
      <c r="A5" s="187"/>
      <c r="B5" s="188"/>
      <c r="C5" s="189"/>
      <c r="D5" s="189"/>
      <c r="E5" s="189"/>
      <c r="F5" s="189"/>
      <c r="G5" s="128" t="s">
        <v>64</v>
      </c>
      <c r="H5" s="128" t="s">
        <v>64</v>
      </c>
    </row>
    <row r="6" spans="1:8" ht="15">
      <c r="A6" s="113" t="s">
        <v>15</v>
      </c>
      <c r="B6" s="76">
        <v>3667611</v>
      </c>
      <c r="C6" s="76">
        <v>2113801</v>
      </c>
      <c r="D6" s="76">
        <v>1553810</v>
      </c>
      <c r="E6" s="76">
        <v>900302</v>
      </c>
      <c r="F6" s="76">
        <v>2767309</v>
      </c>
      <c r="G6" s="76">
        <v>1113369</v>
      </c>
      <c r="H6" s="76">
        <v>2554242</v>
      </c>
    </row>
    <row r="7" spans="1:8" ht="15">
      <c r="A7" s="129" t="s">
        <v>61</v>
      </c>
      <c r="B7" s="76">
        <v>1599257</v>
      </c>
      <c r="C7" s="76">
        <v>882112</v>
      </c>
      <c r="D7" s="76">
        <v>717145</v>
      </c>
      <c r="E7" s="76">
        <v>192962</v>
      </c>
      <c r="F7" s="76">
        <v>1406295</v>
      </c>
      <c r="G7" s="76">
        <v>632361</v>
      </c>
      <c r="H7" s="76">
        <v>966896</v>
      </c>
    </row>
    <row r="8" spans="1:8" ht="15">
      <c r="A8" s="129" t="s">
        <v>56</v>
      </c>
      <c r="B8" s="76">
        <v>1175503</v>
      </c>
      <c r="C8" s="76">
        <v>698452</v>
      </c>
      <c r="D8" s="76">
        <v>477050</v>
      </c>
      <c r="E8" s="76">
        <v>230800</v>
      </c>
      <c r="F8" s="76">
        <v>944702</v>
      </c>
      <c r="G8" s="76">
        <v>360411</v>
      </c>
      <c r="H8" s="76">
        <v>815091</v>
      </c>
    </row>
    <row r="9" spans="1:8" ht="15">
      <c r="A9" s="129" t="s">
        <v>101</v>
      </c>
      <c r="B9" s="76">
        <v>265283</v>
      </c>
      <c r="C9" s="76">
        <v>152683</v>
      </c>
      <c r="D9" s="76">
        <v>112600</v>
      </c>
      <c r="E9" s="76">
        <v>109672</v>
      </c>
      <c r="F9" s="76">
        <v>155611</v>
      </c>
      <c r="G9" s="76">
        <v>48495</v>
      </c>
      <c r="H9" s="76">
        <v>216789</v>
      </c>
    </row>
    <row r="10" spans="1:8" ht="15">
      <c r="A10" s="129" t="s">
        <v>57</v>
      </c>
      <c r="B10" s="76">
        <v>392228</v>
      </c>
      <c r="C10" s="76">
        <v>240004</v>
      </c>
      <c r="D10" s="76">
        <v>152223</v>
      </c>
      <c r="E10" s="76">
        <v>194064</v>
      </c>
      <c r="F10" s="76">
        <v>198163</v>
      </c>
      <c r="G10" s="76">
        <v>50916</v>
      </c>
      <c r="H10" s="76">
        <v>341311</v>
      </c>
    </row>
    <row r="11" spans="1:8" ht="15">
      <c r="A11" s="129" t="s">
        <v>102</v>
      </c>
      <c r="B11" s="76">
        <v>235341</v>
      </c>
      <c r="C11" s="76">
        <v>140549</v>
      </c>
      <c r="D11" s="76">
        <v>94792</v>
      </c>
      <c r="E11" s="76">
        <v>172804</v>
      </c>
      <c r="F11" s="76">
        <v>62537</v>
      </c>
      <c r="G11" s="76">
        <v>21186</v>
      </c>
      <c r="H11" s="76">
        <v>214155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7"/>
      <c r="C16" s="37"/>
      <c r="D16" s="37"/>
      <c r="E16" s="37"/>
      <c r="F16" s="37"/>
      <c r="G16" s="37"/>
      <c r="H16" s="37"/>
    </row>
    <row r="17" ht="15">
      <c r="E17" s="2"/>
    </row>
    <row r="18" spans="2:11" ht="15">
      <c r="B18" s="37"/>
      <c r="C18" s="37"/>
      <c r="D18" s="37"/>
      <c r="E18" s="37"/>
      <c r="F18" s="37"/>
      <c r="G18" s="37"/>
      <c r="H18" s="37"/>
      <c r="K18" s="37"/>
    </row>
    <row r="19" spans="2:11" ht="15">
      <c r="B19" s="37"/>
      <c r="C19" s="37"/>
      <c r="D19" s="37"/>
      <c r="E19" s="37"/>
      <c r="F19" s="37"/>
      <c r="G19" s="37"/>
      <c r="H19" s="37"/>
      <c r="K19" s="37"/>
    </row>
    <row r="20" spans="2:11" ht="15">
      <c r="B20" s="37"/>
      <c r="C20" s="37"/>
      <c r="D20" s="37"/>
      <c r="E20" s="37"/>
      <c r="F20" s="37"/>
      <c r="G20" s="37"/>
      <c r="H20" s="37"/>
      <c r="K20" s="37"/>
    </row>
    <row r="21" spans="2:11" ht="15">
      <c r="B21" s="37"/>
      <c r="C21" s="37"/>
      <c r="D21" s="37"/>
      <c r="E21" s="37"/>
      <c r="F21" s="37"/>
      <c r="G21" s="37"/>
      <c r="H21" s="37"/>
      <c r="K21" s="37"/>
    </row>
    <row r="22" spans="2:11" ht="15">
      <c r="B22" s="37"/>
      <c r="C22" s="37"/>
      <c r="D22" s="37"/>
      <c r="E22" s="37"/>
      <c r="F22" s="37"/>
      <c r="G22" s="37"/>
      <c r="H22" s="37"/>
      <c r="K22" s="37"/>
    </row>
    <row r="23" spans="2:8" ht="15">
      <c r="B23" s="37"/>
      <c r="C23" s="37"/>
      <c r="D23" s="37"/>
      <c r="E23" s="37"/>
      <c r="F23" s="37"/>
      <c r="H23" s="37"/>
    </row>
    <row r="24" ht="15">
      <c r="K24" s="37"/>
    </row>
    <row r="25" spans="2:10" ht="15">
      <c r="B25" s="37"/>
      <c r="C25" s="37"/>
      <c r="D25" s="37"/>
      <c r="E25" s="37"/>
      <c r="F25" s="37"/>
      <c r="G25" s="37"/>
      <c r="H25" s="37"/>
      <c r="J25" s="37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G13" sqref="G13"/>
    </sheetView>
  </sheetViews>
  <sheetFormatPr defaultColWidth="11.421875" defaultRowHeight="15"/>
  <cols>
    <col min="1" max="1" width="35.28125" style="67" customWidth="1"/>
    <col min="2" max="6" width="10.57421875" style="67" customWidth="1"/>
    <col min="7" max="7" width="13.8515625" style="67" customWidth="1"/>
    <col min="8" max="8" width="16.421875" style="67" customWidth="1"/>
    <col min="9" max="16384" width="11.421875" style="67" customWidth="1"/>
  </cols>
  <sheetData>
    <row r="1" ht="15.75">
      <c r="A1" s="66" t="s">
        <v>207</v>
      </c>
    </row>
    <row r="2" spans="1:10" ht="15" customHeight="1">
      <c r="A2" s="192"/>
      <c r="B2" s="193" t="s">
        <v>9</v>
      </c>
      <c r="C2" s="194" t="s">
        <v>53</v>
      </c>
      <c r="D2" s="195"/>
      <c r="E2" s="194" t="s">
        <v>198</v>
      </c>
      <c r="F2" s="195"/>
      <c r="G2" s="135" t="s">
        <v>170</v>
      </c>
      <c r="H2" s="135" t="s">
        <v>169</v>
      </c>
      <c r="I2" s="68"/>
      <c r="J2" s="68"/>
    </row>
    <row r="3" spans="1:10" ht="15">
      <c r="A3" s="192"/>
      <c r="B3" s="193"/>
      <c r="C3" s="193" t="s">
        <v>34</v>
      </c>
      <c r="D3" s="193" t="s">
        <v>35</v>
      </c>
      <c r="E3" s="193" t="s">
        <v>37</v>
      </c>
      <c r="F3" s="193" t="s">
        <v>36</v>
      </c>
      <c r="G3" s="136" t="s">
        <v>172</v>
      </c>
      <c r="H3" s="136" t="s">
        <v>65</v>
      </c>
      <c r="I3" s="68"/>
      <c r="J3" s="68"/>
    </row>
    <row r="4" spans="1:8" ht="15">
      <c r="A4" s="192"/>
      <c r="B4" s="193"/>
      <c r="C4" s="193"/>
      <c r="D4" s="193"/>
      <c r="E4" s="193"/>
      <c r="F4" s="193"/>
      <c r="G4" s="137" t="s">
        <v>64</v>
      </c>
      <c r="H4" s="137" t="s">
        <v>64</v>
      </c>
    </row>
    <row r="5" spans="1:8" ht="15">
      <c r="A5" s="130" t="s">
        <v>15</v>
      </c>
      <c r="B5" s="131">
        <v>3667611</v>
      </c>
      <c r="C5" s="131">
        <v>2113801</v>
      </c>
      <c r="D5" s="131">
        <v>1553810</v>
      </c>
      <c r="E5" s="131">
        <v>900302</v>
      </c>
      <c r="F5" s="131">
        <v>2767309</v>
      </c>
      <c r="G5" s="131">
        <v>1113369</v>
      </c>
      <c r="H5" s="131">
        <v>2554242</v>
      </c>
    </row>
    <row r="6" spans="1:8" ht="17.25" customHeight="1">
      <c r="A6" s="130" t="s">
        <v>17</v>
      </c>
      <c r="B6" s="132">
        <v>1192172</v>
      </c>
      <c r="C6" s="132">
        <v>540160</v>
      </c>
      <c r="D6" s="132">
        <v>652012</v>
      </c>
      <c r="E6" s="132">
        <v>53427</v>
      </c>
      <c r="F6" s="132">
        <v>1138745</v>
      </c>
      <c r="G6" s="132">
        <v>503484</v>
      </c>
      <c r="H6" s="132">
        <v>688688</v>
      </c>
    </row>
    <row r="7" spans="1:8" ht="17.25" customHeight="1">
      <c r="A7" s="130" t="s">
        <v>18</v>
      </c>
      <c r="B7" s="132">
        <v>67735</v>
      </c>
      <c r="C7" s="132">
        <v>55581</v>
      </c>
      <c r="D7" s="132">
        <v>12154</v>
      </c>
      <c r="E7" s="132">
        <v>1841</v>
      </c>
      <c r="F7" s="132">
        <v>65894</v>
      </c>
      <c r="G7" s="132">
        <v>22958</v>
      </c>
      <c r="H7" s="132">
        <v>44777</v>
      </c>
    </row>
    <row r="8" spans="1:8" ht="17.25" customHeight="1">
      <c r="A8" s="130" t="s">
        <v>20</v>
      </c>
      <c r="B8" s="132">
        <v>297973</v>
      </c>
      <c r="C8" s="132">
        <v>187978</v>
      </c>
      <c r="D8" s="132">
        <v>109995</v>
      </c>
      <c r="E8" s="132">
        <v>62177</v>
      </c>
      <c r="F8" s="132">
        <v>235797</v>
      </c>
      <c r="G8" s="132">
        <v>85753</v>
      </c>
      <c r="H8" s="132">
        <v>212220</v>
      </c>
    </row>
    <row r="9" spans="1:8" ht="17.25" customHeight="1">
      <c r="A9" s="133" t="s">
        <v>21</v>
      </c>
      <c r="B9" s="132">
        <v>7609</v>
      </c>
      <c r="C9" s="132">
        <v>6379</v>
      </c>
      <c r="D9" s="132">
        <v>1231</v>
      </c>
      <c r="E9" s="132">
        <v>5190</v>
      </c>
      <c r="F9" s="132">
        <v>2420</v>
      </c>
      <c r="G9" s="132">
        <v>0</v>
      </c>
      <c r="H9" s="132">
        <v>7609</v>
      </c>
    </row>
    <row r="10" spans="1:8" ht="17.25" customHeight="1">
      <c r="A10" s="130" t="s">
        <v>22</v>
      </c>
      <c r="B10" s="132">
        <v>7672</v>
      </c>
      <c r="C10" s="132">
        <v>5678</v>
      </c>
      <c r="D10" s="132">
        <v>1995</v>
      </c>
      <c r="E10" s="132">
        <v>3503</v>
      </c>
      <c r="F10" s="132">
        <v>4170</v>
      </c>
      <c r="G10" s="132">
        <v>2125</v>
      </c>
      <c r="H10" s="132">
        <v>5547</v>
      </c>
    </row>
    <row r="11" spans="1:8" ht="17.25" customHeight="1">
      <c r="A11" s="130" t="s">
        <v>23</v>
      </c>
      <c r="B11" s="132">
        <v>576278</v>
      </c>
      <c r="C11" s="132">
        <v>479961</v>
      </c>
      <c r="D11" s="132">
        <v>96317</v>
      </c>
      <c r="E11" s="132">
        <v>88857</v>
      </c>
      <c r="F11" s="132">
        <v>487421</v>
      </c>
      <c r="G11" s="132">
        <v>197831</v>
      </c>
      <c r="H11" s="132">
        <v>378447</v>
      </c>
    </row>
    <row r="12" spans="1:8" ht="17.25" customHeight="1">
      <c r="A12" s="134" t="s">
        <v>24</v>
      </c>
      <c r="B12" s="132">
        <v>608656</v>
      </c>
      <c r="C12" s="132">
        <v>278854</v>
      </c>
      <c r="D12" s="132">
        <v>329803</v>
      </c>
      <c r="E12" s="132">
        <v>219651</v>
      </c>
      <c r="F12" s="132">
        <v>389006</v>
      </c>
      <c r="G12" s="132">
        <v>174142</v>
      </c>
      <c r="H12" s="132">
        <v>434514</v>
      </c>
    </row>
    <row r="13" spans="1:8" ht="17.25" customHeight="1">
      <c r="A13" s="130" t="s">
        <v>25</v>
      </c>
      <c r="B13" s="132">
        <v>150171</v>
      </c>
      <c r="C13" s="132">
        <v>143054</v>
      </c>
      <c r="D13" s="132">
        <v>7117</v>
      </c>
      <c r="E13" s="132">
        <v>57452</v>
      </c>
      <c r="F13" s="132">
        <v>92720</v>
      </c>
      <c r="G13" s="132">
        <v>20864</v>
      </c>
      <c r="H13" s="132">
        <v>129307</v>
      </c>
    </row>
    <row r="14" spans="1:8" ht="17.25" customHeight="1">
      <c r="A14" s="130" t="s">
        <v>26</v>
      </c>
      <c r="B14" s="132">
        <v>122817</v>
      </c>
      <c r="C14" s="132">
        <v>63260</v>
      </c>
      <c r="D14" s="132">
        <v>59557</v>
      </c>
      <c r="E14" s="132">
        <v>45826</v>
      </c>
      <c r="F14" s="132">
        <v>76991</v>
      </c>
      <c r="G14" s="132">
        <v>39662</v>
      </c>
      <c r="H14" s="132">
        <v>83154</v>
      </c>
    </row>
    <row r="15" spans="1:8" ht="17.25" customHeight="1">
      <c r="A15" s="130" t="s">
        <v>27</v>
      </c>
      <c r="B15" s="132">
        <v>13241</v>
      </c>
      <c r="C15" s="132">
        <v>9762</v>
      </c>
      <c r="D15" s="132">
        <v>3479</v>
      </c>
      <c r="E15" s="132">
        <v>10039</v>
      </c>
      <c r="F15" s="132">
        <v>3202</v>
      </c>
      <c r="G15" s="132">
        <v>571</v>
      </c>
      <c r="H15" s="132">
        <v>12670</v>
      </c>
    </row>
    <row r="16" spans="1:8" ht="17.25" customHeight="1">
      <c r="A16" s="130" t="s">
        <v>28</v>
      </c>
      <c r="B16" s="132">
        <v>38424</v>
      </c>
      <c r="C16" s="132">
        <v>21027</v>
      </c>
      <c r="D16" s="132">
        <v>17397</v>
      </c>
      <c r="E16" s="132">
        <v>23384</v>
      </c>
      <c r="F16" s="132">
        <v>15040</v>
      </c>
      <c r="G16" s="132">
        <v>376</v>
      </c>
      <c r="H16" s="132">
        <v>38047</v>
      </c>
    </row>
    <row r="17" spans="1:8" ht="17.25" customHeight="1">
      <c r="A17" s="130" t="s">
        <v>29</v>
      </c>
      <c r="B17" s="132">
        <v>11081</v>
      </c>
      <c r="C17" s="132">
        <v>7510</v>
      </c>
      <c r="D17" s="132">
        <v>3571</v>
      </c>
      <c r="E17" s="132">
        <v>7565</v>
      </c>
      <c r="F17" s="132">
        <v>3516</v>
      </c>
      <c r="G17" s="132">
        <v>800</v>
      </c>
      <c r="H17" s="132">
        <v>10281</v>
      </c>
    </row>
    <row r="18" spans="1:8" ht="17.25" customHeight="1">
      <c r="A18" s="133" t="s">
        <v>0</v>
      </c>
      <c r="B18" s="132">
        <v>24739</v>
      </c>
      <c r="C18" s="132">
        <v>21235</v>
      </c>
      <c r="D18" s="132">
        <v>3504</v>
      </c>
      <c r="E18" s="132">
        <v>19585</v>
      </c>
      <c r="F18" s="132">
        <v>5154</v>
      </c>
      <c r="G18" s="132">
        <v>4760</v>
      </c>
      <c r="H18" s="132">
        <v>19979</v>
      </c>
    </row>
    <row r="19" spans="1:8" ht="17.25" customHeight="1">
      <c r="A19" s="133" t="s">
        <v>1</v>
      </c>
      <c r="B19" s="132">
        <v>76708</v>
      </c>
      <c r="C19" s="132">
        <v>54594</v>
      </c>
      <c r="D19" s="132">
        <v>22114</v>
      </c>
      <c r="E19" s="132">
        <v>42037</v>
      </c>
      <c r="F19" s="132">
        <v>34671</v>
      </c>
      <c r="G19" s="132">
        <v>9172</v>
      </c>
      <c r="H19" s="132">
        <v>67536</v>
      </c>
    </row>
    <row r="20" spans="1:8" ht="17.25" customHeight="1">
      <c r="A20" s="130" t="s">
        <v>2</v>
      </c>
      <c r="B20" s="132">
        <v>64743</v>
      </c>
      <c r="C20" s="132">
        <v>47609</v>
      </c>
      <c r="D20" s="132">
        <v>17134</v>
      </c>
      <c r="E20" s="132">
        <v>43233</v>
      </c>
      <c r="F20" s="132">
        <v>21510</v>
      </c>
      <c r="G20" s="132">
        <v>4332</v>
      </c>
      <c r="H20" s="132">
        <v>60411</v>
      </c>
    </row>
    <row r="21" spans="1:8" ht="17.25" customHeight="1">
      <c r="A21" s="130" t="s">
        <v>3</v>
      </c>
      <c r="B21" s="132">
        <v>92366</v>
      </c>
      <c r="C21" s="132">
        <v>49724</v>
      </c>
      <c r="D21" s="132">
        <v>42641</v>
      </c>
      <c r="E21" s="132">
        <v>32486</v>
      </c>
      <c r="F21" s="132">
        <v>59879</v>
      </c>
      <c r="G21" s="132">
        <v>26065</v>
      </c>
      <c r="H21" s="132">
        <v>66301</v>
      </c>
    </row>
    <row r="22" spans="1:8" ht="17.25" customHeight="1">
      <c r="A22" s="133" t="s">
        <v>4</v>
      </c>
      <c r="B22" s="132">
        <v>45813</v>
      </c>
      <c r="C22" s="132">
        <v>17351</v>
      </c>
      <c r="D22" s="132">
        <v>28462</v>
      </c>
      <c r="E22" s="132">
        <v>28126</v>
      </c>
      <c r="F22" s="132">
        <v>17687</v>
      </c>
      <c r="G22" s="132">
        <v>2320</v>
      </c>
      <c r="H22" s="132">
        <v>43493</v>
      </c>
    </row>
    <row r="23" spans="1:8" ht="17.25" customHeight="1">
      <c r="A23" s="130" t="s">
        <v>5</v>
      </c>
      <c r="B23" s="132">
        <v>8693</v>
      </c>
      <c r="C23" s="132">
        <v>8407</v>
      </c>
      <c r="D23" s="132">
        <v>286</v>
      </c>
      <c r="E23" s="132">
        <v>5685</v>
      </c>
      <c r="F23" s="132">
        <v>3008</v>
      </c>
      <c r="G23" s="132">
        <v>464</v>
      </c>
      <c r="H23" s="132">
        <v>8228</v>
      </c>
    </row>
    <row r="24" spans="1:8" ht="17.25" customHeight="1">
      <c r="A24" s="130" t="s">
        <v>6</v>
      </c>
      <c r="B24" s="132">
        <v>85794</v>
      </c>
      <c r="C24" s="132">
        <v>51826</v>
      </c>
      <c r="D24" s="132">
        <v>33968</v>
      </c>
      <c r="E24" s="132">
        <v>36668</v>
      </c>
      <c r="F24" s="132">
        <v>49126</v>
      </c>
      <c r="G24" s="132">
        <v>14774</v>
      </c>
      <c r="H24" s="132">
        <v>71019</v>
      </c>
    </row>
    <row r="25" spans="1:8" ht="17.25" customHeight="1">
      <c r="A25" s="130" t="s">
        <v>7</v>
      </c>
      <c r="B25" s="132">
        <v>171285</v>
      </c>
      <c r="C25" s="132">
        <v>61116</v>
      </c>
      <c r="D25" s="132">
        <v>110168</v>
      </c>
      <c r="E25" s="132">
        <v>111028</v>
      </c>
      <c r="F25" s="132">
        <v>60257</v>
      </c>
      <c r="G25" s="132">
        <v>2202</v>
      </c>
      <c r="H25" s="132">
        <v>169083</v>
      </c>
    </row>
    <row r="26" spans="1:8" ht="17.25" customHeight="1">
      <c r="A26" s="134" t="s">
        <v>8</v>
      </c>
      <c r="B26" s="132">
        <v>3640</v>
      </c>
      <c r="C26" s="132">
        <v>2733</v>
      </c>
      <c r="D26" s="132">
        <v>907</v>
      </c>
      <c r="E26" s="132">
        <v>2544</v>
      </c>
      <c r="F26" s="132">
        <v>1096</v>
      </c>
      <c r="G26" s="132">
        <v>712</v>
      </c>
      <c r="H26" s="132">
        <v>2928</v>
      </c>
    </row>
    <row r="27" spans="1:8" ht="6" customHeight="1">
      <c r="A27" s="69"/>
      <c r="B27" s="70"/>
      <c r="C27" s="70"/>
      <c r="D27" s="70"/>
      <c r="E27" s="70"/>
      <c r="F27" s="70"/>
      <c r="G27" s="70"/>
      <c r="H27" s="70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mmukundabantu</cp:lastModifiedBy>
  <cp:lastPrinted>2019-03-12T08:33:58Z</cp:lastPrinted>
  <dcterms:created xsi:type="dcterms:W3CDTF">2016-04-12T14:06:14Z</dcterms:created>
  <dcterms:modified xsi:type="dcterms:W3CDTF">2020-10-21T11:05:29Z</dcterms:modified>
  <cp:category/>
  <cp:version/>
  <cp:contentType/>
  <cp:contentStatus/>
</cp:coreProperties>
</file>